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865" windowHeight="3510" tabRatio="655" firstSheet="7" activeTab="9"/>
  </bookViews>
  <sheets>
    <sheet name="Genel" sheetId="1" r:id="rId1"/>
    <sheet name="Tahsisler" sheetId="2" r:id="rId2"/>
    <sheet name="Taşıyıcı Sistemler" sheetId="3" r:id="rId3"/>
    <sheet name="Fiziksel Çevre Kontrolü" sheetId="4" r:id="rId4"/>
    <sheet name="Yapı Elemanları" sheetId="5" r:id="rId5"/>
    <sheet name="Yapı Malzemesi" sheetId="6" r:id="rId6"/>
    <sheet name="Proje ve Yapım Yönetimi" sheetId="7" r:id="rId7"/>
    <sheet name="Saat Bazında Hesaplama" sheetId="8" r:id="rId8"/>
    <sheet name="Kredi Bazında Hesaplama" sheetId="9" r:id="rId9"/>
    <sheet name="İstatistik Değerlendirme" sheetId="10" r:id="rId10"/>
    <sheet name="Parametre ve Katsayılar" sheetId="11" r:id="rId11"/>
  </sheets>
  <definedNames>
    <definedName name="_xlnm.Print_Area" localSheetId="3">'Fiziksel Çevre Kontrolü'!$A$1:$M$103</definedName>
    <definedName name="_xlnm.Print_Area" localSheetId="9">'İstatistik Değerlendirme'!$A$1:$H$190</definedName>
    <definedName name="_xlnm.Print_Area" localSheetId="10">'Parametre ve Katsayılar'!$A$1:$B$7</definedName>
    <definedName name="_xlnm.Print_Area" localSheetId="6">'Proje ve Yapım Yönetimi'!$A$1:$M$65</definedName>
    <definedName name="_xlnm.Print_Area" localSheetId="2">'Taşıyıcı Sistemler'!$A$1:$M$78</definedName>
    <definedName name="_xlnm.Print_Area" localSheetId="4">'Yapı Elemanları'!$A$1:$M$75</definedName>
    <definedName name="_xlnm.Print_Area" localSheetId="5">'Yapı Malzemesi'!$A$1:$M$71</definedName>
  </definedNames>
  <calcPr fullCalcOnLoad="1"/>
</workbook>
</file>

<file path=xl/sharedStrings.xml><?xml version="1.0" encoding="utf-8"?>
<sst xmlns="http://schemas.openxmlformats.org/spreadsheetml/2006/main" count="1870" uniqueCount="521">
  <si>
    <t>Yapı Elemanları</t>
  </si>
  <si>
    <t>Ders Kodu</t>
  </si>
  <si>
    <t>LİSANS PROGRAMI</t>
  </si>
  <si>
    <t>Ders Adı</t>
  </si>
  <si>
    <t>Ders Saati</t>
  </si>
  <si>
    <t>Kredisi</t>
  </si>
  <si>
    <t>Türü</t>
  </si>
  <si>
    <t>YÜKSEK LİSANS PROGRAMI</t>
  </si>
  <si>
    <t>Uyg Saati</t>
  </si>
  <si>
    <t>Yarıyıl</t>
  </si>
  <si>
    <t>Ağr.Puan</t>
  </si>
  <si>
    <t>Öğretim Üyesi</t>
  </si>
  <si>
    <t>Uygulama Projesi</t>
  </si>
  <si>
    <t>M. Çıracı</t>
  </si>
  <si>
    <t>H. Yaman</t>
  </si>
  <si>
    <t>E. Taş</t>
  </si>
  <si>
    <t>G. Oraz</t>
  </si>
  <si>
    <t>MIM</t>
  </si>
  <si>
    <t>G</t>
  </si>
  <si>
    <t>TOPLAM</t>
  </si>
  <si>
    <t>Yapım Sistemleri</t>
  </si>
  <si>
    <t>Building Production Systems</t>
  </si>
  <si>
    <t>A. Kanoğlu</t>
  </si>
  <si>
    <t>Z</t>
  </si>
  <si>
    <t>Bölüm/ Fakülte/ Enstitü</t>
  </si>
  <si>
    <t>Yapım Yönetimi ve Ekonomisi</t>
  </si>
  <si>
    <t>A. Kanoğlu, H. Giritli</t>
  </si>
  <si>
    <t>B</t>
  </si>
  <si>
    <t>S</t>
  </si>
  <si>
    <t>H. Giritli</t>
  </si>
  <si>
    <t>Ş. Özüekren</t>
  </si>
  <si>
    <t>A. Dikbaş</t>
  </si>
  <si>
    <t>PYY 501E</t>
  </si>
  <si>
    <t>PYY 502E</t>
  </si>
  <si>
    <t>Management and Organization</t>
  </si>
  <si>
    <t>PYY 503</t>
  </si>
  <si>
    <t>PYY 504E</t>
  </si>
  <si>
    <t>PYY 505</t>
  </si>
  <si>
    <t>PYY 509</t>
  </si>
  <si>
    <t>Y. Sey</t>
  </si>
  <si>
    <t>M. Teberler</t>
  </si>
  <si>
    <t>FBE/PYY</t>
  </si>
  <si>
    <t>MTZ 503E</t>
  </si>
  <si>
    <t>MBL 515E</t>
  </si>
  <si>
    <t>Methods of Economic Evaluation in Construction</t>
  </si>
  <si>
    <t>Proje ve Yapım Yönetimine Giriş</t>
  </si>
  <si>
    <t>Construction Management and Economics</t>
  </si>
  <si>
    <t>Katsayı</t>
  </si>
  <si>
    <t>GENEL TOPLAM</t>
  </si>
  <si>
    <t>Birim Tanımı</t>
  </si>
  <si>
    <t>Taşıyıcı Sistemler</t>
  </si>
  <si>
    <t>Yapı Malzemesi</t>
  </si>
  <si>
    <t>Proje ve Yapım Yönetimi</t>
  </si>
  <si>
    <t>Toplam</t>
  </si>
  <si>
    <t>Öğretim Üyeleri</t>
  </si>
  <si>
    <t>Araştırma Görevlileri</t>
  </si>
  <si>
    <t>E. Acar</t>
  </si>
  <si>
    <t>E. Öney Yazıcı</t>
  </si>
  <si>
    <t>Işılay Civan</t>
  </si>
  <si>
    <t>Özcan Sarıtaş</t>
  </si>
  <si>
    <t>Kredi</t>
  </si>
  <si>
    <t>K. Özgen</t>
  </si>
  <si>
    <t>F. Çılı</t>
  </si>
  <si>
    <t>Ö. İşler</t>
  </si>
  <si>
    <t>O. C. Çelik</t>
  </si>
  <si>
    <t>N. Torunbalcı</t>
  </si>
  <si>
    <t>H. Sesigür</t>
  </si>
  <si>
    <t>F. Sütçü</t>
  </si>
  <si>
    <t>A. Büyüktaşkın</t>
  </si>
  <si>
    <t>G. Erol</t>
  </si>
  <si>
    <t>C. Üstündağ</t>
  </si>
  <si>
    <t>V. Ok</t>
  </si>
  <si>
    <t>Z. Yılmaz</t>
  </si>
  <si>
    <t>G. Oral</t>
  </si>
  <si>
    <t>A. Yener</t>
  </si>
  <si>
    <t>N. Bayazit</t>
  </si>
  <si>
    <t>F. Akşit</t>
  </si>
  <si>
    <t>E. Yıldız</t>
  </si>
  <si>
    <t>G. Manioğlu</t>
  </si>
  <si>
    <t>S. Demirkale</t>
  </si>
  <si>
    <t>M. Özgünler</t>
  </si>
  <si>
    <t>N. Serteser</t>
  </si>
  <si>
    <t>B. Işık</t>
  </si>
  <si>
    <t>N. Şahal</t>
  </si>
  <si>
    <t>A. Tavil</t>
  </si>
  <si>
    <t>C. Altun</t>
  </si>
  <si>
    <t>M. Aygün</t>
  </si>
  <si>
    <t>İ. Çetiner</t>
  </si>
  <si>
    <t>H. Kuş</t>
  </si>
  <si>
    <t>E. Edis</t>
  </si>
  <si>
    <t>C. Göçer</t>
  </si>
  <si>
    <t>E. Gürdal</t>
  </si>
  <si>
    <t>M. Karagüler</t>
  </si>
  <si>
    <t>L. Tanaçan</t>
  </si>
  <si>
    <t>N. Arıoğlu</t>
  </si>
  <si>
    <t>M. Köse</t>
  </si>
  <si>
    <t>S. Acun</t>
  </si>
  <si>
    <t>Ş. Kuloğlu</t>
  </si>
  <si>
    <t>K. Coşkun</t>
  </si>
  <si>
    <t>Yapı ve Yapım Yöntemleri</t>
  </si>
  <si>
    <t>Building Construction Methods</t>
  </si>
  <si>
    <t>Yapı Bilgisine Giriş</t>
  </si>
  <si>
    <t>Introduction to Building Construction</t>
  </si>
  <si>
    <t>Building Element Design</t>
  </si>
  <si>
    <t>Roof Systems</t>
  </si>
  <si>
    <t xml:space="preserve">Vertical Circulation Systems </t>
  </si>
  <si>
    <t>Building Sub-structure and Ground</t>
  </si>
  <si>
    <t>External Wall Systems</t>
  </si>
  <si>
    <t>Design Principles of Building Elements</t>
  </si>
  <si>
    <t>Internal Sub-division Systems in Buildings</t>
  </si>
  <si>
    <t>Users' Requirements and Built Environment Standards</t>
  </si>
  <si>
    <t>Yapı Elemanı Tasarımı</t>
  </si>
  <si>
    <t>Performance Requirements for Building Elements</t>
  </si>
  <si>
    <t>Building Subsystems Interactions</t>
  </si>
  <si>
    <t>Building Element Alternatives</t>
  </si>
  <si>
    <t>Building Performance Simulation Methods</t>
  </si>
  <si>
    <t>Building Performance Test Methods</t>
  </si>
  <si>
    <t>Building Technology</t>
  </si>
  <si>
    <t>MIM-Tezsiz</t>
  </si>
  <si>
    <t>İÇMİM</t>
  </si>
  <si>
    <t>Yapı Üretiminde Süre Yönetimi</t>
  </si>
  <si>
    <t>Bina Yapımında İnsan Kaynakları Yönetimi</t>
  </si>
  <si>
    <t>Tasarım Ekonomisi</t>
  </si>
  <si>
    <t>Türkiye'de Konut Üretim Modelleri</t>
  </si>
  <si>
    <t>İnşaat Firmaları Yönetiminde Güncel Yaklaşımlar</t>
  </si>
  <si>
    <t>Yapım Projelerinin Planlanması ve Programlanması</t>
  </si>
  <si>
    <t>Computer Applications in Architecture</t>
  </si>
  <si>
    <t>A. Kanoğlu, Y. Demir</t>
  </si>
  <si>
    <t>FBE/MTZ</t>
  </si>
  <si>
    <t>Database Design &amp; Its Applications in Architecture</t>
  </si>
  <si>
    <t>BE/MBL</t>
  </si>
  <si>
    <t>Information Systems in Construction Projects Mng</t>
  </si>
  <si>
    <t>End. Ürünleri Tasarımında Veritabanı Yönetimi</t>
  </si>
  <si>
    <t>FBE/EÜT</t>
  </si>
  <si>
    <t>Mimari Proje 5</t>
  </si>
  <si>
    <t>İç Mimarlıkta Meslek Pratiği ve Etiği</t>
  </si>
  <si>
    <t>İç Mimarlıkta Bina Maliyeti</t>
  </si>
  <si>
    <t>Research Methodology in Construction</t>
  </si>
  <si>
    <t>İnşaat Sektörünün Güncel Sorunları</t>
  </si>
  <si>
    <t>Konut Politikası ve Toplumsal Gelişme</t>
  </si>
  <si>
    <t>GGP509</t>
  </si>
  <si>
    <t>İnşaat Sektöründe Kültürel Farklılıklar</t>
  </si>
  <si>
    <t>YAB605</t>
  </si>
  <si>
    <t>FBE/YAB</t>
  </si>
  <si>
    <t>PYY 507 E</t>
  </si>
  <si>
    <t>PYY 516</t>
  </si>
  <si>
    <t>Quantitative Decision Making Techniques in CM</t>
  </si>
  <si>
    <t>Uluslararası İnşaat Projeleri Yönetimi</t>
  </si>
  <si>
    <t>PYY 514</t>
  </si>
  <si>
    <t>H. Giritli, E. Taş</t>
  </si>
  <si>
    <t>Örgütsel Davranış ve İnsan İlişkileri Yönetimi</t>
  </si>
  <si>
    <t>H. Giritli, G. Oraz</t>
  </si>
  <si>
    <t>PYY 518</t>
  </si>
  <si>
    <t>Yapımda Maliyet Yönetimi</t>
  </si>
  <si>
    <t>PYY 510</t>
  </si>
  <si>
    <t>Yapım Teknolojisi</t>
  </si>
  <si>
    <t>PYY506</t>
  </si>
  <si>
    <t>Tasarımda ve Yapımda Kalite Yönetimi</t>
  </si>
  <si>
    <t>PYY508</t>
  </si>
  <si>
    <t>N. Esin</t>
  </si>
  <si>
    <t>Yapımda Güvenlik Yönetimi</t>
  </si>
  <si>
    <t>PYY512</t>
  </si>
  <si>
    <t>Tasarımda Hipermedya ve Internet Uygulamaları</t>
  </si>
  <si>
    <t>MBL 544</t>
  </si>
  <si>
    <t>Yapım Ekonomisi</t>
  </si>
  <si>
    <t>YAB 622</t>
  </si>
  <si>
    <t>Housing, Technology and Society</t>
  </si>
  <si>
    <t>YAB 618 E</t>
  </si>
  <si>
    <t>EUT 608</t>
  </si>
  <si>
    <t>MİM 332</t>
  </si>
  <si>
    <t>MİM 332E</t>
  </si>
  <si>
    <t>MİM 331E</t>
  </si>
  <si>
    <t>MİM 331</t>
  </si>
  <si>
    <t>MIM 431</t>
  </si>
  <si>
    <t>MİM 497</t>
  </si>
  <si>
    <t>MİM 455</t>
  </si>
  <si>
    <t>MİM 489</t>
  </si>
  <si>
    <t>MİM 493</t>
  </si>
  <si>
    <t>FBE/GGP</t>
  </si>
  <si>
    <t>Topl Saat</t>
  </si>
  <si>
    <t>Saat</t>
  </si>
  <si>
    <t>Topl Kredi</t>
  </si>
  <si>
    <t>Topl Öğr Üyesi</t>
  </si>
  <si>
    <t>Topl Ağrl Puan (Krd)</t>
  </si>
  <si>
    <t>Ağr.Puan (Kredi)</t>
  </si>
  <si>
    <t>Ağr.Puan (Saat)</t>
  </si>
  <si>
    <t>Topl Ağrl Puan (Saat)</t>
  </si>
  <si>
    <t>Öğretim Elemanı</t>
  </si>
  <si>
    <t>Toplam Ağırlıklı Puan (Saat Bazında)</t>
  </si>
  <si>
    <t>Toplam Ağırlıklı Puan (Kredi Bazında)</t>
  </si>
  <si>
    <t>Zorunlu</t>
  </si>
  <si>
    <t>Seçime Bağlı</t>
  </si>
  <si>
    <t>ZORUNLU</t>
  </si>
  <si>
    <t>SEÇİME BAĞLI</t>
  </si>
  <si>
    <t>SEÇİM BAĞLI</t>
  </si>
  <si>
    <t>Stn Drs Yük</t>
  </si>
  <si>
    <t>Total</t>
  </si>
  <si>
    <t>Z+S</t>
  </si>
  <si>
    <t>Fiziksel Çevre Kontrolü</t>
  </si>
  <si>
    <t>MIM 152</t>
  </si>
  <si>
    <t>Statik ve Mukavemet</t>
  </si>
  <si>
    <t>MIM 271</t>
  </si>
  <si>
    <t>Yapı Statiği</t>
  </si>
  <si>
    <t xml:space="preserve">Çelik Yapılar </t>
  </si>
  <si>
    <t>MIM 253</t>
  </si>
  <si>
    <t>Betonarme Yapılar</t>
  </si>
  <si>
    <t>MIM 232</t>
  </si>
  <si>
    <t>KATSAYILAR</t>
  </si>
  <si>
    <t>Lisans Zorunlu Ders Yürütücülüğü Katsayısı</t>
  </si>
  <si>
    <t>Y. Lisans Zorunlu Ders Yürütücülüğü Katsayısı</t>
  </si>
  <si>
    <t>Lisans Seçime Bağlı Ders Yürütücülüğü Katsayısı</t>
  </si>
  <si>
    <t>Y. Lisans Seçime Bağlı Ders Yürütücülüğü Katsayısı</t>
  </si>
  <si>
    <t>MIM 231</t>
  </si>
  <si>
    <t>MIM 348</t>
  </si>
  <si>
    <t>Yapıda Malzeme Seçimi</t>
  </si>
  <si>
    <t>Çağdaş Yapı Malzemeleri</t>
  </si>
  <si>
    <t>MIM 328</t>
  </si>
  <si>
    <t>A .Yener</t>
  </si>
  <si>
    <t>MIM 242</t>
  </si>
  <si>
    <t>Çevre Kontrolu Stüdyosu</t>
  </si>
  <si>
    <t>MIM 242E</t>
  </si>
  <si>
    <t>Acoustical Problms in Archtctr</t>
  </si>
  <si>
    <t>MIM 315E</t>
  </si>
  <si>
    <t>Acoustical Design of Halls</t>
  </si>
  <si>
    <t>MIM 325E</t>
  </si>
  <si>
    <t>Energy Efficient Housing</t>
  </si>
  <si>
    <t>MIM 335E</t>
  </si>
  <si>
    <t>Güneş Kontrolü</t>
  </si>
  <si>
    <t>MIM 469</t>
  </si>
  <si>
    <t>Enerji Korunumu Mevzuatı &amp; Uyg</t>
  </si>
  <si>
    <t>MIM 473</t>
  </si>
  <si>
    <t>Yapılarda Ses Yalıtımının Değ</t>
  </si>
  <si>
    <t>MIM 479</t>
  </si>
  <si>
    <t>Bina Kabuğunda Nem Kontrolü</t>
  </si>
  <si>
    <t>MIM 483</t>
  </si>
  <si>
    <t>Binalarda Rüzgar Etkileri</t>
  </si>
  <si>
    <t>MIM 487</t>
  </si>
  <si>
    <t>KREDİ BAZINDA HESAPLAMA</t>
  </si>
  <si>
    <t>SAAT BAZINDA HESAPLAMA</t>
  </si>
  <si>
    <t>Sound Insulation in Buildings</t>
  </si>
  <si>
    <t>CKY 501E</t>
  </si>
  <si>
    <t>Sunlighting in Architecture</t>
  </si>
  <si>
    <t>CKY 503E</t>
  </si>
  <si>
    <t>Advanced Mathematic</t>
  </si>
  <si>
    <t>A. BTaşkın</t>
  </si>
  <si>
    <t>CKY 509E</t>
  </si>
  <si>
    <t>S. DKale</t>
  </si>
  <si>
    <t>CKY 515</t>
  </si>
  <si>
    <t>CKY 517</t>
  </si>
  <si>
    <t>CKY 527</t>
  </si>
  <si>
    <t>E. Gürdal, M. Karagüler</t>
  </si>
  <si>
    <t>Yapıda Malzemenin Performansı</t>
  </si>
  <si>
    <t>CKY 531</t>
  </si>
  <si>
    <t>Meslek Pratiği</t>
  </si>
  <si>
    <t>MTZ 515</t>
  </si>
  <si>
    <t>Güneş Işınımı ve Yapı Dizaynı</t>
  </si>
  <si>
    <t>YAB 607</t>
  </si>
  <si>
    <t>YAB 612</t>
  </si>
  <si>
    <t>Yapı Hasarları Yapı Kor. İlkeleri</t>
  </si>
  <si>
    <t>Malzeme İç Yapısı ve Özellikleri</t>
  </si>
  <si>
    <t>FBE/CKY</t>
  </si>
  <si>
    <t>Binalarda Sağlık Donatımı &amp; Dizaynı</t>
  </si>
  <si>
    <t>Bina Tipolojisine Bağlı Akustik Sorunlar</t>
  </si>
  <si>
    <t>SBP261</t>
  </si>
  <si>
    <t>ICM331</t>
  </si>
  <si>
    <t>V. Ok, A. Yener, N. Bayazit</t>
  </si>
  <si>
    <t>E. Yıldız, F. Akşit</t>
  </si>
  <si>
    <t>Fiziksel Çevre Kontrolü I</t>
  </si>
  <si>
    <t>Mimari Tasarımla Hava Kirliliği Kontrolü</t>
  </si>
  <si>
    <t>MIM 477</t>
  </si>
  <si>
    <t>SBP</t>
  </si>
  <si>
    <t>ICMIM</t>
  </si>
  <si>
    <t>Environmental Control Studio</t>
  </si>
  <si>
    <t>Fiziksel Çevre Kontrolü II</t>
  </si>
  <si>
    <t>A. Yener, N. Bayazit</t>
  </si>
  <si>
    <t>ICMIM332</t>
  </si>
  <si>
    <t>S. Dkale</t>
  </si>
  <si>
    <t>A. Yener,</t>
  </si>
  <si>
    <t>Proje I</t>
  </si>
  <si>
    <t>Proje II</t>
  </si>
  <si>
    <t>CKY 529</t>
  </si>
  <si>
    <t>CKY 533</t>
  </si>
  <si>
    <t>Endüstri yapılarında ve tesisat sistemlerinde gürültü kont.</t>
  </si>
  <si>
    <t>CKY511</t>
  </si>
  <si>
    <t>Belirli yapı tiplerinde sağlık donatımı uygulamaları</t>
  </si>
  <si>
    <t>CKY513</t>
  </si>
  <si>
    <t>Güneş enerjisinden yararlanmada pasif ve aktif sistemler</t>
  </si>
  <si>
    <t xml:space="preserve">CKY 519 </t>
  </si>
  <si>
    <t>Çevre gürültüsü kirliliği ve kontrolü</t>
  </si>
  <si>
    <t>CKY 523</t>
  </si>
  <si>
    <t>User's requirements and built env. Standarts</t>
  </si>
  <si>
    <t>CKY 528</t>
  </si>
  <si>
    <t>Enerji maliyeti düşük bina tasarımı</t>
  </si>
  <si>
    <t>CKY 502</t>
  </si>
  <si>
    <t>CKY 506</t>
  </si>
  <si>
    <t>Yapma çevrede enerji korunumu</t>
  </si>
  <si>
    <t>CKY 526E</t>
  </si>
  <si>
    <t>Climate and building envelope design</t>
  </si>
  <si>
    <t>CKY 530E</t>
  </si>
  <si>
    <t>Acoustical Deisgn of halls for speech and music</t>
  </si>
  <si>
    <t>G. Oral, A. Yener</t>
  </si>
  <si>
    <t>Tiyatro ve Konser Salonlarında Akustik Sorunlar</t>
  </si>
  <si>
    <t>Bilgisayar yardımı ile yapma Çevrede Performans Değer.</t>
  </si>
  <si>
    <t>Bina,iklim, enerji ilişkileri</t>
  </si>
  <si>
    <t>Bilgisayar yardımı ile yerleşme ve bina gölge analizi</t>
  </si>
  <si>
    <t>Ses Yutucu malzemeler ve konstrüksiyonları</t>
  </si>
  <si>
    <t>Güneş Mimarisi</t>
  </si>
  <si>
    <t>Binalarda Gürültü Kontrolü</t>
  </si>
  <si>
    <t>Kültür ve Sanat Merkezlerinde Aydınlatma</t>
  </si>
  <si>
    <t>N. Byzit, M. Aygün, L.Tanaçan</t>
  </si>
  <si>
    <t>O. Çelik</t>
  </si>
  <si>
    <t>Ö .İşler</t>
  </si>
  <si>
    <t>N. Tbalcı</t>
  </si>
  <si>
    <t>A. Btaşkın</t>
  </si>
  <si>
    <t>MIM378</t>
  </si>
  <si>
    <t>Yüksek Binalarda Taşıyıcı Sistemler</t>
  </si>
  <si>
    <t>MIM388</t>
  </si>
  <si>
    <t>Deprem Mühendisliği İlkeleri</t>
  </si>
  <si>
    <t>MIM461E</t>
  </si>
  <si>
    <t>Earthquake Resistant Building Design</t>
  </si>
  <si>
    <t>O.C. Çelik</t>
  </si>
  <si>
    <t>EUT237</t>
  </si>
  <si>
    <t>Endüstri Tasarımında Strüktür</t>
  </si>
  <si>
    <t>EUT</t>
  </si>
  <si>
    <t>KDP507</t>
  </si>
  <si>
    <t>FBE</t>
  </si>
  <si>
    <t>SBE</t>
  </si>
  <si>
    <t>ICM 231</t>
  </si>
  <si>
    <t>ICM</t>
  </si>
  <si>
    <t>ICM 232</t>
  </si>
  <si>
    <t>Tasarımda Malzeme</t>
  </si>
  <si>
    <t>E.Gürdal</t>
  </si>
  <si>
    <t>CRN22396</t>
  </si>
  <si>
    <t>Geleneksel Yapı Malzemeleri</t>
  </si>
  <si>
    <t>MTZ 504E</t>
  </si>
  <si>
    <t>CKY 536E</t>
  </si>
  <si>
    <t>Ecological Building Materials</t>
  </si>
  <si>
    <t>CKY 528E</t>
  </si>
  <si>
    <t>Users' Requirements and Built Environment Standarts</t>
  </si>
  <si>
    <t>Öğretim Üyesi Sayısı</t>
  </si>
  <si>
    <t>Araştırma Görevlisi Sayısı</t>
  </si>
  <si>
    <t>Toplam Öğretim Elemanı Sayısı</t>
  </si>
  <si>
    <t>Radyo ve tv studyolarının akustik tasarımı</t>
  </si>
  <si>
    <t>Aydınlatmada enerji yönetimi</t>
  </si>
  <si>
    <t>Yerlesme dızaynında ıklım ve enerjı etkileri</t>
  </si>
  <si>
    <t>Advanced acoustıcal project ın envıronmental plannıng and archıtecture</t>
  </si>
  <si>
    <t>Solar archıtecture</t>
  </si>
  <si>
    <t>Dogal aydınlatma sıstem tasar</t>
  </si>
  <si>
    <t>Acık planlı ofıslerın akustık tasarımı</t>
  </si>
  <si>
    <t>Lisans Ağırlıklı Puan Toplamı</t>
  </si>
  <si>
    <t>Y. Lisans Ağırlıklı Puan Toplamı</t>
  </si>
  <si>
    <t>Lisans + Y. Lisans Ağırlıklı PuanToplamı</t>
  </si>
  <si>
    <t>Yarıyıl Bazında Puan /Öğretim Üyesi</t>
  </si>
  <si>
    <t>Yarıyıl Bazında Puan/Araştırma Görevlisi</t>
  </si>
  <si>
    <t>Yarıyıl Bazında Puan/ÖğrElemanı</t>
  </si>
  <si>
    <t>Puan (SaatxAğırlık)</t>
  </si>
  <si>
    <t>ABD İçindeki Öğretim Üyesi Oranı</t>
  </si>
  <si>
    <t>ABD İçindeki Ağırlıklı Puan Oranı</t>
  </si>
  <si>
    <t>DENGELİ</t>
  </si>
  <si>
    <t>CKY533</t>
  </si>
  <si>
    <t>CKY529</t>
  </si>
  <si>
    <t>MIM261</t>
  </si>
  <si>
    <t>MIM261E</t>
  </si>
  <si>
    <t>MIM162</t>
  </si>
  <si>
    <t>MIM162E</t>
  </si>
  <si>
    <t>MIM244</t>
  </si>
  <si>
    <t>MIM244E</t>
  </si>
  <si>
    <t>MIM320E</t>
  </si>
  <si>
    <t>MIM330E</t>
  </si>
  <si>
    <t>MIM465E</t>
  </si>
  <si>
    <t>MIM380E</t>
  </si>
  <si>
    <t>MIM360E</t>
  </si>
  <si>
    <t>MIM370E</t>
  </si>
  <si>
    <t>MIM485E</t>
  </si>
  <si>
    <t>Building Construction Techniques</t>
  </si>
  <si>
    <t>CKY521</t>
  </si>
  <si>
    <t>CKY507E</t>
  </si>
  <si>
    <t>CKY532E</t>
  </si>
  <si>
    <t>CKY534E</t>
  </si>
  <si>
    <t>YAB611E</t>
  </si>
  <si>
    <t>YAB602E</t>
  </si>
  <si>
    <t>MTZ504E</t>
  </si>
  <si>
    <t>Taşıyıcı Sistem İlkeleri</t>
  </si>
  <si>
    <t>V.Ok</t>
  </si>
  <si>
    <t>N.Şahal</t>
  </si>
  <si>
    <t>N.Torunbalcı</t>
  </si>
  <si>
    <t>G. Oral, A.Yener</t>
  </si>
  <si>
    <t>Dekorasyon Teknikleri</t>
  </si>
  <si>
    <t>E.Yıldız</t>
  </si>
  <si>
    <t>Passive Solar Energy Systems</t>
  </si>
  <si>
    <t>Z.Yılmaz</t>
  </si>
  <si>
    <t>ENRE</t>
  </si>
  <si>
    <t>Yapı Koruyucu Malzemeler</t>
  </si>
  <si>
    <t>Onarım ve Güçlendirme Malzemeleri</t>
  </si>
  <si>
    <t>F.Çılı</t>
  </si>
  <si>
    <t>Bina Aerodinamiği</t>
  </si>
  <si>
    <t>ENERE</t>
  </si>
  <si>
    <t>Mimari Yapı Tasarımı</t>
  </si>
  <si>
    <t>INS</t>
  </si>
  <si>
    <t>E.Gürdal, M.Karagüler</t>
  </si>
  <si>
    <t>E. Gürdal, M.Karagüler</t>
  </si>
  <si>
    <t>Solar House</t>
  </si>
  <si>
    <t>S.Dkale</t>
  </si>
  <si>
    <t>Energy Efficient Building Design</t>
  </si>
  <si>
    <t>G.Oral, A.Yener</t>
  </si>
  <si>
    <t>Mimarlıkta Bitirme Malzemeleri Uyg</t>
  </si>
  <si>
    <t>N.Arıoğlu</t>
  </si>
  <si>
    <t>MIM358</t>
  </si>
  <si>
    <t>Taşıyıcı Yapı Malzemeleri</t>
  </si>
  <si>
    <t>Yapı Sist Malzeme Seçimi Yöntemleri</t>
  </si>
  <si>
    <t>Ürün Malzeme ve Teknolojisi</t>
  </si>
  <si>
    <t>MIM431</t>
  </si>
  <si>
    <t>MIM492</t>
  </si>
  <si>
    <t>Bitirme Çalışması</t>
  </si>
  <si>
    <t>C.Altun</t>
  </si>
  <si>
    <t>G.Oral</t>
  </si>
  <si>
    <t>N.Tbalcı</t>
  </si>
  <si>
    <t>A.Tavil</t>
  </si>
  <si>
    <t>K.Özgen</t>
  </si>
  <si>
    <t>O.Çelik</t>
  </si>
  <si>
    <t>A.Btaşkın</t>
  </si>
  <si>
    <t>Master Tezleri</t>
  </si>
  <si>
    <t>Birim</t>
  </si>
  <si>
    <t>Doktora Tezleri</t>
  </si>
  <si>
    <t>Standart Ders Yükü (Saat/Yıl)</t>
  </si>
  <si>
    <t>Standart Ders Yükü (Kredi/Yıl)</t>
  </si>
  <si>
    <t>Lisans Ders/Proje ve Y.Lisans Tez Danışmanlık Katsayısı</t>
  </si>
  <si>
    <t>Topl Arş Görevlisi</t>
  </si>
  <si>
    <t>Modele ilişkin genel İlkeler:</t>
  </si>
  <si>
    <t>KULLANIM KILAVUZU</t>
  </si>
  <si>
    <t>Data:</t>
  </si>
  <si>
    <r>
      <t xml:space="preserve">Tahsis modeli, </t>
    </r>
    <r>
      <rPr>
        <b/>
        <sz val="10"/>
        <color indexed="10"/>
        <rFont val="Arial"/>
        <family val="2"/>
      </rPr>
      <t>tüm lisans ve yüksek lisans derslerini</t>
    </r>
    <r>
      <rPr>
        <sz val="10"/>
        <rFont val="Arial"/>
        <family val="0"/>
      </rPr>
      <t xml:space="preserve"> dikkate alır.</t>
    </r>
  </si>
  <si>
    <r>
      <t xml:space="preserve">Tahsis modeli, yük hesabında </t>
    </r>
    <r>
      <rPr>
        <b/>
        <sz val="10"/>
        <color indexed="10"/>
        <rFont val="Arial"/>
        <family val="2"/>
      </rPr>
      <t xml:space="preserve">sadece ders yüklerini </t>
    </r>
    <r>
      <rPr>
        <sz val="10"/>
        <rFont val="Arial"/>
        <family val="0"/>
      </rPr>
      <t>esas almaktadır.</t>
    </r>
  </si>
  <si>
    <r>
      <t xml:space="preserve">Soldaki hücreye yazılan standart ders yükü değeri değiştirilerek, alternatif senaryoların sonucu saat bazında aşağıda görüntülenebilir. Anabilim Dalı Kurulu, burada yer alan </t>
    </r>
    <r>
      <rPr>
        <b/>
        <sz val="12"/>
        <color indexed="10"/>
        <rFont val="Trebuchet MS"/>
        <family val="2"/>
      </rPr>
      <t>Saat bazında hesabın esas alınmasına</t>
    </r>
    <r>
      <rPr>
        <sz val="12"/>
        <rFont val="Trebuchet MS"/>
        <family val="2"/>
      </rPr>
      <t xml:space="preserve"> karar vermiştir.</t>
    </r>
  </si>
  <si>
    <r>
      <t xml:space="preserve">Soldaki hücreye yazılan standart ders yükü değeri değiştirilerek, alternatif senaryoların sonucu yukarıda kredi bazında görüntülenebilir. Anabilim Dalı Kurulu, </t>
    </r>
    <r>
      <rPr>
        <b/>
        <sz val="12"/>
        <color indexed="10"/>
        <rFont val="Trebuchet MS"/>
        <family val="2"/>
      </rPr>
      <t>kredi bazında hesaplamayı geçerli bulmamıştır</t>
    </r>
    <r>
      <rPr>
        <sz val="12"/>
        <rFont val="Trebuchet MS"/>
        <family val="2"/>
      </rPr>
      <t>.</t>
    </r>
  </si>
  <si>
    <r>
      <t>Tabloda,</t>
    </r>
    <r>
      <rPr>
        <b/>
        <sz val="10"/>
        <rFont val="Trebuchet MS"/>
        <family val="2"/>
      </rPr>
      <t xml:space="preserve"> "</t>
    </r>
    <r>
      <rPr>
        <b/>
        <sz val="10"/>
        <color indexed="10"/>
        <rFont val="Trebuchet MS"/>
        <family val="2"/>
      </rPr>
      <t>I</t>
    </r>
    <r>
      <rPr>
        <b/>
        <sz val="10"/>
        <rFont val="Trebuchet MS"/>
        <family val="2"/>
      </rPr>
      <t>"</t>
    </r>
    <r>
      <rPr>
        <sz val="10"/>
        <rFont val="Trebuchet MS"/>
        <family val="2"/>
      </rPr>
      <t xml:space="preserve"> sütunundaki (son sütun) oranlara bakılır. Bir tek araştırma görevlisinin dağıtımı yapılacaksa, en küçük değere sahip birime tahsis edilir ve bu birimin </t>
    </r>
    <r>
      <rPr>
        <b/>
        <sz val="10"/>
        <rFont val="Trebuchet MS"/>
        <family val="2"/>
      </rPr>
      <t>"</t>
    </r>
    <r>
      <rPr>
        <b/>
        <sz val="10"/>
        <color indexed="10"/>
        <rFont val="Trebuchet MS"/>
        <family val="2"/>
      </rPr>
      <t>D</t>
    </r>
    <r>
      <rPr>
        <b/>
        <sz val="10"/>
        <rFont val="Trebuchet MS"/>
        <family val="2"/>
      </rPr>
      <t xml:space="preserve">" </t>
    </r>
    <r>
      <rPr>
        <sz val="10"/>
        <rFont val="Trebuchet MS"/>
        <family val="2"/>
      </rPr>
      <t>sütununda yer alan değeri bir attırılır. Birden fazla araştırma görevlisinin dağıtımı yapılacaksa, her defasında</t>
    </r>
    <r>
      <rPr>
        <b/>
        <sz val="10"/>
        <color indexed="10"/>
        <rFont val="Trebuchet MS"/>
        <family val="2"/>
      </rPr>
      <t xml:space="preserve"> </t>
    </r>
    <r>
      <rPr>
        <b/>
        <sz val="10"/>
        <rFont val="Trebuchet MS"/>
        <family val="2"/>
      </rPr>
      <t>"</t>
    </r>
    <r>
      <rPr>
        <b/>
        <sz val="10"/>
        <color indexed="10"/>
        <rFont val="Trebuchet MS"/>
        <family val="2"/>
      </rPr>
      <t>I</t>
    </r>
    <r>
      <rPr>
        <b/>
        <sz val="10"/>
        <rFont val="Trebuchet MS"/>
        <family val="2"/>
      </rPr>
      <t>"</t>
    </r>
    <r>
      <rPr>
        <sz val="10"/>
        <rFont val="Trebuchet MS"/>
        <family val="2"/>
      </rPr>
      <t xml:space="preserve"> sütununda en küçük değere sahip birime atama yapılarak devam edilir.</t>
    </r>
  </si>
  <si>
    <t>B ve C sütunlarında yer alan oranlar yakın ise öğretim üyesi ve yük açısından birimin dengede olduğu söylenebilir. Puan oranı, öğretim üyesi oranından yüksek olan birim dezavantajlı; tersi durumda olan birim avantajlı durumdadır.</t>
  </si>
  <si>
    <r>
      <t>Mevcut Arş.Gör. Sayısı</t>
    </r>
    <r>
      <rPr>
        <b/>
        <sz val="10"/>
        <rFont val="Trebuchet MS"/>
        <family val="2"/>
      </rPr>
      <t xml:space="preserve"> /</t>
    </r>
    <r>
      <rPr>
        <b/>
        <sz val="10"/>
        <color indexed="10"/>
        <rFont val="Trebuchet MS"/>
        <family val="2"/>
      </rPr>
      <t xml:space="preserve"> Olması Gereken Arş.Gör. Sayısı </t>
    </r>
    <r>
      <rPr>
        <b/>
        <sz val="10"/>
        <rFont val="Trebuchet MS"/>
        <family val="2"/>
      </rPr>
      <t>Oranı</t>
    </r>
  </si>
  <si>
    <r>
      <t>Mevcut</t>
    </r>
    <r>
      <rPr>
        <b/>
        <sz val="10"/>
        <rFont val="Trebuchet MS"/>
        <family val="2"/>
      </rPr>
      <t xml:space="preserve"> Araştırma Görevlisi Sayısı</t>
    </r>
  </si>
  <si>
    <r>
      <t>Mevcut</t>
    </r>
    <r>
      <rPr>
        <b/>
        <sz val="10"/>
        <rFont val="Trebuchet MS"/>
        <family val="2"/>
      </rPr>
      <t xml:space="preserve"> Öğretim Üyesi Sayısı</t>
    </r>
  </si>
  <si>
    <r>
      <t xml:space="preserve">Olması Gereken </t>
    </r>
    <r>
      <rPr>
        <b/>
        <sz val="10"/>
        <rFont val="Trebuchet MS"/>
        <family val="2"/>
      </rPr>
      <t>Öğretim Üyesi Sayısı</t>
    </r>
  </si>
  <si>
    <r>
      <t xml:space="preserve">Olması Gereken </t>
    </r>
    <r>
      <rPr>
        <b/>
        <sz val="10"/>
        <rFont val="Trebuchet MS"/>
        <family val="2"/>
      </rPr>
      <t>Araştırma Görevlisi Sayısı</t>
    </r>
  </si>
  <si>
    <r>
      <t>Mevcut Arş.Gör. Sayısı</t>
    </r>
    <r>
      <rPr>
        <b/>
        <sz val="10"/>
        <rFont val="Trebuchet MS"/>
        <family val="2"/>
      </rPr>
      <t xml:space="preserve"> / </t>
    </r>
    <r>
      <rPr>
        <b/>
        <sz val="10"/>
        <color indexed="10"/>
        <rFont val="Trebuchet MS"/>
        <family val="2"/>
      </rPr>
      <t>Olması Gereken Arş.Gör. Sayısı</t>
    </r>
    <r>
      <rPr>
        <b/>
        <sz val="10"/>
        <rFont val="Trebuchet MS"/>
        <family val="2"/>
      </rPr>
      <t xml:space="preserve"> Oranı</t>
    </r>
  </si>
  <si>
    <r>
      <t xml:space="preserve">Mevcut </t>
    </r>
    <r>
      <rPr>
        <b/>
        <sz val="10"/>
        <rFont val="Trebuchet MS"/>
        <family val="2"/>
      </rPr>
      <t>Öğretim Üyesi Sayısı</t>
    </r>
  </si>
  <si>
    <r>
      <t xml:space="preserve">"EKSİK" </t>
    </r>
    <r>
      <rPr>
        <b/>
        <sz val="10"/>
        <rFont val="Trebuchet MS"/>
        <family val="2"/>
      </rPr>
      <t>Araştırma Görevlisi Sayısı (</t>
    </r>
    <r>
      <rPr>
        <b/>
        <sz val="10"/>
        <color indexed="10"/>
        <rFont val="Trebuchet MS"/>
        <family val="2"/>
      </rPr>
      <t>Negatif ise</t>
    </r>
    <r>
      <rPr>
        <b/>
        <sz val="10"/>
        <color indexed="12"/>
        <rFont val="Trebuchet MS"/>
        <family val="2"/>
      </rPr>
      <t xml:space="preserve"> "FAZLA"</t>
    </r>
    <r>
      <rPr>
        <b/>
        <sz val="10"/>
        <rFont val="Trebuchet MS"/>
        <family val="2"/>
      </rPr>
      <t>)</t>
    </r>
  </si>
  <si>
    <r>
      <t>"EKSİK"</t>
    </r>
    <r>
      <rPr>
        <b/>
        <sz val="10"/>
        <rFont val="Trebuchet MS"/>
        <family val="2"/>
      </rPr>
      <t xml:space="preserve"> Araştırma Görevlisi Sayısı (</t>
    </r>
    <r>
      <rPr>
        <b/>
        <sz val="10"/>
        <color indexed="10"/>
        <rFont val="Trebuchet MS"/>
        <family val="2"/>
      </rPr>
      <t>Negatif ise</t>
    </r>
    <r>
      <rPr>
        <b/>
        <sz val="10"/>
        <rFont val="Trebuchet MS"/>
        <family val="2"/>
      </rPr>
      <t xml:space="preserve"> "</t>
    </r>
    <r>
      <rPr>
        <b/>
        <sz val="10"/>
        <color indexed="12"/>
        <rFont val="Trebuchet MS"/>
        <family val="2"/>
      </rPr>
      <t>FAZLA</t>
    </r>
    <r>
      <rPr>
        <b/>
        <sz val="10"/>
        <rFont val="Trebuchet MS"/>
        <family val="2"/>
      </rPr>
      <t>")</t>
    </r>
  </si>
  <si>
    <t>Yapı Elemanları Tasarımı</t>
  </si>
  <si>
    <t>Yapı Malzemesi II</t>
  </si>
  <si>
    <t>Fiziksel Çevre Denetimi</t>
  </si>
  <si>
    <t>E.Gürdal, M. Karagüler</t>
  </si>
  <si>
    <t>E. Taş, Ş. Özüekren, G. Oraz</t>
  </si>
  <si>
    <t>Building Elements</t>
  </si>
  <si>
    <t>Bilgisayar Destekli Maliyet Modelleri</t>
  </si>
  <si>
    <t>Enerji Etkin Bina Tasarımı</t>
  </si>
  <si>
    <t>FBE/</t>
  </si>
  <si>
    <r>
      <t xml:space="preserve">Tahsis modeli, öğretim üyelerinin </t>
    </r>
    <r>
      <rPr>
        <b/>
        <sz val="10"/>
        <color indexed="10"/>
        <rFont val="Arial"/>
        <family val="2"/>
      </rPr>
      <t>İTÜ içindeki</t>
    </r>
    <r>
      <rPr>
        <sz val="10"/>
        <rFont val="Arial"/>
        <family val="0"/>
      </rPr>
      <t xml:space="preserve"> ders yükünü esas alan bir modeldir.</t>
    </r>
  </si>
  <si>
    <t>29 Eylül 2005 itibariyle en olumsuz durumda olup, araştırma görevlisi tahsisinde önceliği olan birimler ve katsayıları</t>
  </si>
  <si>
    <t>tablodan görüleceği gibi</t>
  </si>
  <si>
    <t>0.5538</t>
  </si>
  <si>
    <t>0.5991</t>
  </si>
  <si>
    <t>şeklinde sıralanmaktadır.</t>
  </si>
  <si>
    <t xml:space="preserve">Yapı Bilgisi Anabilim Dalı Kurulu, 4 Mayıs 2005 tarihli toplantısında araştırma görevlisi </t>
  </si>
  <si>
    <t xml:space="preserve">tahsisine esas olmak üzere ekteki tablolarda yer alan değerlendirme sistemini kabul </t>
  </si>
  <si>
    <t>etmiştir.</t>
  </si>
  <si>
    <r>
      <t xml:space="preserve">Tahsis modeli, dersleri ağırlıklandırmak üzere </t>
    </r>
    <r>
      <rPr>
        <b/>
        <sz val="10"/>
        <color indexed="10"/>
        <rFont val="Arial"/>
        <family val="2"/>
      </rPr>
      <t>"Parametre ve Katsayılar"</t>
    </r>
    <r>
      <rPr>
        <sz val="10"/>
        <rFont val="Arial"/>
        <family val="0"/>
      </rPr>
      <t xml:space="preserve">  bölümünde </t>
    </r>
  </si>
  <si>
    <t>belirtilen katsayıların uygulanmasını öngörmektedir.</t>
  </si>
  <si>
    <t xml:space="preserve">Tahsis modeli, yurtdışında görevlendirilmiş araştırma görevilerini de hesaplamaya </t>
  </si>
  <si>
    <t>dahil etmektedir.</t>
  </si>
  <si>
    <r>
      <t xml:space="preserve">Tahsis modeli, kredi ve saat bazında hesaplama yapmakta olup; tahsiste kredi değil, </t>
    </r>
  </si>
  <si>
    <t>esas almaktadır.</t>
  </si>
  <si>
    <r>
      <t xml:space="preserve">Tahsis modeli, ders yükleri hesabında </t>
    </r>
    <r>
      <rPr>
        <b/>
        <sz val="10"/>
        <color indexed="10"/>
        <rFont val="Arial"/>
        <family val="2"/>
      </rPr>
      <t>son iki yarıyılın</t>
    </r>
    <r>
      <rPr>
        <sz val="10"/>
        <rFont val="Arial"/>
        <family val="0"/>
      </rPr>
      <t xml:space="preserve"> görevlendirmelerini </t>
    </r>
  </si>
  <si>
    <r>
      <t xml:space="preserve">Tahsis modeli, </t>
    </r>
    <r>
      <rPr>
        <b/>
        <sz val="10"/>
        <color indexed="10"/>
        <rFont val="Arial"/>
        <family val="2"/>
      </rPr>
      <t>öğretim üyelerinin</t>
    </r>
    <r>
      <rPr>
        <sz val="10"/>
        <rFont val="Arial"/>
        <family val="0"/>
      </rPr>
      <t xml:space="preserve"> oluşturduğu birimin yükünü esas alan bir modeldir.</t>
    </r>
  </si>
  <si>
    <t>1. Yapı Malzemesi</t>
  </si>
  <si>
    <t>0.4138</t>
  </si>
  <si>
    <t>0.8362</t>
  </si>
  <si>
    <t>2. Yapı Elemanları Birimi</t>
  </si>
  <si>
    <t>3. Proje ve Yapım Yönetimi</t>
  </si>
  <si>
    <t>4. Fiziksel Çevre Kontrolü B</t>
  </si>
  <si>
    <t>5. Taşıyıcı Sistemler B</t>
  </si>
  <si>
    <t>M. Çıracı, H. Yaman, A. Dikbaş</t>
  </si>
  <si>
    <t>H. Yaman, E.Taş</t>
  </si>
  <si>
    <t>0.9435</t>
  </si>
  <si>
    <t xml:space="preserve">şeklinde sıralanmaktadır. Mevcut 2 adet kadronun bu sonuca göre yukarıdaki sıra ile belirtilen </t>
  </si>
  <si>
    <t>birimler ve katsayıları tablodan görüleceği gibi</t>
  </si>
  <si>
    <t xml:space="preserve">30 Eylül 2005 itibariyle en olumsuz durumda olup, araştırma görevlisi tahsisinde önceliği olan </t>
  </si>
  <si>
    <t>MODELİN KULLANIMI İLE YAPILAN KADRO TAHSİSLERİ</t>
  </si>
  <si>
    <t>aittir.</t>
  </si>
  <si>
    <r>
      <t>saat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yükü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hesaplamaya esastır.</t>
    </r>
  </si>
  <si>
    <r>
      <t xml:space="preserve">Modelde yer alan data, </t>
    </r>
    <r>
      <rPr>
        <b/>
        <sz val="10"/>
        <color indexed="12"/>
        <rFont val="Arial"/>
        <family val="2"/>
      </rPr>
      <t xml:space="preserve">2005-2006 Eğitim/Öğretim Yılı, Güz ve Bahar </t>
    </r>
    <r>
      <rPr>
        <sz val="10"/>
        <rFont val="Arial"/>
        <family val="0"/>
      </rPr>
      <t xml:space="preserve">Yarıyıllarına </t>
    </r>
  </si>
  <si>
    <t>F. Yazıcıoğlu</t>
  </si>
  <si>
    <t>S. Yatağan</t>
  </si>
  <si>
    <t>Depreme Dayanıklı Yapı Tasarımı</t>
  </si>
  <si>
    <t>ESKI</t>
  </si>
  <si>
    <t>İ Çetiner</t>
  </si>
  <si>
    <t>Peyzaj Tasarımında İklim</t>
  </si>
  <si>
    <t>PYZ</t>
  </si>
  <si>
    <t>Meslek Pratiği ve Etiği</t>
  </si>
  <si>
    <t>A. Tavil, İ Çetiner</t>
  </si>
  <si>
    <t>Tesisat sist. Anl. Ve Yen.İlk.</t>
  </si>
  <si>
    <t>N.Şahal H.Kuş</t>
  </si>
  <si>
    <t>M.Özgünler</t>
  </si>
  <si>
    <t>V. Ok, M. Ögünler</t>
  </si>
  <si>
    <t>Hafif Bileşenli Taşıyıcı Sist</t>
  </si>
  <si>
    <t>Bitirme Ödevi</t>
  </si>
  <si>
    <t>A.Yener</t>
  </si>
  <si>
    <t>M.Özgünler, A. Yener, F. Aksit</t>
  </si>
  <si>
    <t>Landscape Construction</t>
  </si>
  <si>
    <t>G.Oral, N.Bayazit</t>
  </si>
  <si>
    <t>N.Bayazit</t>
  </si>
  <si>
    <t>İ.Çetiner</t>
  </si>
  <si>
    <t>M.Aygün, C.Altun, İ .Çetiner</t>
  </si>
  <si>
    <t>N.Şahal, H.Kuş</t>
  </si>
  <si>
    <t>1. Fiziksel Çevre Kontrolü</t>
  </si>
  <si>
    <t>2 Araştırma Görevlisinin tümü tahsis edilmiştir</t>
  </si>
  <si>
    <t>2. Proje ve Yapım Yönetimi</t>
  </si>
  <si>
    <t>3. Yapı Elemanları</t>
  </si>
  <si>
    <t>4. Taşıyıcı Sistemler</t>
  </si>
  <si>
    <t>5. Yapı Malzemesi</t>
  </si>
  <si>
    <t>ilk birime tahsisine karar verilmiştir.</t>
  </si>
  <si>
    <t>2 NO'LU TAHSİS: ABD'nın 14 Haziran 2006 Tarihli Toplantısında Kararlaştırılmıştır</t>
  </si>
  <si>
    <t>DENGESİZ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</si>
</sst>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</numFmts>
  <fonts count="42">
    <font>
      <sz val="10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sz val="8"/>
      <name val="Arial"/>
      <family val="0"/>
    </font>
    <font>
      <sz val="10"/>
      <color indexed="10"/>
      <name val="Trebuchet MS"/>
      <family val="2"/>
    </font>
    <font>
      <b/>
      <sz val="10"/>
      <color indexed="10"/>
      <name val="Trebuchet MS"/>
      <family val="2"/>
    </font>
    <font>
      <b/>
      <sz val="10"/>
      <color indexed="10"/>
      <name val="Arial"/>
      <family val="0"/>
    </font>
    <font>
      <b/>
      <sz val="10"/>
      <color indexed="12"/>
      <name val="Trebuchet MS"/>
      <family val="2"/>
    </font>
    <font>
      <sz val="10"/>
      <color indexed="8"/>
      <name val="Trebuchet MS"/>
      <family val="2"/>
    </font>
    <font>
      <sz val="11.5"/>
      <name val="Arial"/>
      <family val="0"/>
    </font>
    <font>
      <sz val="17.75"/>
      <name val="Arial"/>
      <family val="0"/>
    </font>
    <font>
      <sz val="19"/>
      <name val="Arial"/>
      <family val="0"/>
    </font>
    <font>
      <sz val="16"/>
      <name val="Arial"/>
      <family val="0"/>
    </font>
    <font>
      <sz val="21"/>
      <name val="Arial"/>
      <family val="0"/>
    </font>
    <font>
      <sz val="19.75"/>
      <name val="Arial"/>
      <family val="0"/>
    </font>
    <font>
      <sz val="21.25"/>
      <name val="Arial"/>
      <family val="0"/>
    </font>
    <font>
      <sz val="28.5"/>
      <name val="Arial"/>
      <family val="0"/>
    </font>
    <font>
      <sz val="27.5"/>
      <name val="Arial"/>
      <family val="0"/>
    </font>
    <font>
      <sz val="27.75"/>
      <name val="Arial"/>
      <family val="0"/>
    </font>
    <font>
      <b/>
      <sz val="20"/>
      <name val="Trebuchet MS"/>
      <family val="2"/>
    </font>
    <font>
      <b/>
      <sz val="20"/>
      <color indexed="12"/>
      <name val="Trebuchet MS"/>
      <family val="2"/>
    </font>
    <font>
      <b/>
      <sz val="14"/>
      <name val="Trebuchet MS"/>
      <family val="2"/>
    </font>
    <font>
      <b/>
      <sz val="20"/>
      <color indexed="10"/>
      <name val="Trebuchet MS"/>
      <family val="2"/>
    </font>
    <font>
      <sz val="20"/>
      <name val="Trebuchet MS"/>
      <family val="2"/>
    </font>
    <font>
      <b/>
      <sz val="10"/>
      <color indexed="61"/>
      <name val="Trebuchet MS"/>
      <family val="2"/>
    </font>
    <font>
      <sz val="20"/>
      <color indexed="12"/>
      <name val="Trebuchet MS"/>
      <family val="2"/>
    </font>
    <font>
      <sz val="20"/>
      <color indexed="10"/>
      <name val="Trebuchet MS"/>
      <family val="2"/>
    </font>
    <font>
      <b/>
      <sz val="14"/>
      <color indexed="12"/>
      <name val="Trebuchet MS"/>
      <family val="2"/>
    </font>
    <font>
      <b/>
      <sz val="14"/>
      <color indexed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Trebuchet MS"/>
      <family val="2"/>
    </font>
    <font>
      <b/>
      <sz val="26"/>
      <color indexed="12"/>
      <name val="Trebuchet MS"/>
      <family val="2"/>
    </font>
    <font>
      <sz val="26"/>
      <name val="Arial"/>
      <family val="0"/>
    </font>
    <font>
      <sz val="12"/>
      <name val="Trebuchet MS"/>
      <family val="2"/>
    </font>
    <font>
      <b/>
      <sz val="26"/>
      <color indexed="10"/>
      <name val="Trebuchet MS"/>
      <family val="2"/>
    </font>
    <font>
      <b/>
      <sz val="16"/>
      <color indexed="10"/>
      <name val="Trebuchet MS"/>
      <family val="2"/>
    </font>
    <font>
      <b/>
      <sz val="16"/>
      <color indexed="10"/>
      <name val="Arial"/>
      <family val="2"/>
    </font>
    <font>
      <b/>
      <sz val="12"/>
      <color indexed="10"/>
      <name val="Trebuchet MS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6" fillId="0" borderId="0" xfId="0" applyFont="1" applyAlignment="1">
      <alignment/>
    </xf>
    <xf numFmtId="0" fontId="7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4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2" fillId="4" borderId="1" xfId="0" applyFont="1" applyFill="1" applyBorder="1" applyAlignment="1">
      <alignment/>
    </xf>
    <xf numFmtId="0" fontId="7" fillId="3" borderId="0" xfId="0" applyFont="1" applyFill="1" applyAlignment="1">
      <alignment/>
    </xf>
    <xf numFmtId="0" fontId="1" fillId="4" borderId="1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4" borderId="0" xfId="0" applyFont="1" applyFill="1" applyAlignment="1">
      <alignment wrapText="1"/>
    </xf>
    <xf numFmtId="2" fontId="5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2" fontId="2" fillId="3" borderId="0" xfId="0" applyNumberFormat="1" applyFont="1" applyFill="1" applyAlignment="1">
      <alignment/>
    </xf>
    <xf numFmtId="0" fontId="2" fillId="3" borderId="2" xfId="0" applyFont="1" applyFill="1" applyBorder="1" applyAlignment="1">
      <alignment/>
    </xf>
    <xf numFmtId="2" fontId="2" fillId="3" borderId="2" xfId="0" applyNumberFormat="1" applyFont="1" applyFill="1" applyBorder="1" applyAlignment="1">
      <alignment/>
    </xf>
    <xf numFmtId="2" fontId="7" fillId="3" borderId="2" xfId="0" applyNumberFormat="1" applyFont="1" applyFill="1" applyBorder="1" applyAlignment="1">
      <alignment/>
    </xf>
    <xf numFmtId="0" fontId="2" fillId="3" borderId="2" xfId="0" applyFont="1" applyFill="1" applyBorder="1" applyAlignment="1">
      <alignment wrapText="1"/>
    </xf>
    <xf numFmtId="0" fontId="2" fillId="5" borderId="0" xfId="0" applyFont="1" applyFill="1" applyAlignment="1">
      <alignment wrapText="1"/>
    </xf>
    <xf numFmtId="0" fontId="2" fillId="4" borderId="2" xfId="0" applyFont="1" applyFill="1" applyBorder="1" applyAlignment="1">
      <alignment wrapText="1"/>
    </xf>
    <xf numFmtId="2" fontId="2" fillId="4" borderId="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2" fillId="0" borderId="2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4" borderId="2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7" fillId="4" borderId="3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2" fontId="7" fillId="4" borderId="3" xfId="0" applyNumberFormat="1" applyFont="1" applyFill="1" applyBorder="1" applyAlignment="1">
      <alignment/>
    </xf>
    <xf numFmtId="2" fontId="2" fillId="4" borderId="3" xfId="0" applyNumberFormat="1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2" xfId="0" applyFont="1" applyFill="1" applyBorder="1" applyAlignment="1">
      <alignment vertical="top" wrapText="1"/>
    </xf>
    <xf numFmtId="1" fontId="1" fillId="4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1" fontId="5" fillId="4" borderId="1" xfId="0" applyNumberFormat="1" applyFont="1" applyFill="1" applyBorder="1" applyAlignment="1">
      <alignment/>
    </xf>
    <xf numFmtId="1" fontId="7" fillId="4" borderId="1" xfId="0" applyNumberFormat="1" applyFont="1" applyFill="1" applyBorder="1" applyAlignment="1">
      <alignment/>
    </xf>
    <xf numFmtId="1" fontId="7" fillId="3" borderId="0" xfId="0" applyNumberFormat="1" applyFont="1" applyFill="1" applyAlignment="1">
      <alignment/>
    </xf>
    <xf numFmtId="1" fontId="5" fillId="3" borderId="0" xfId="0" applyNumberFormat="1" applyFont="1" applyFill="1" applyAlignment="1">
      <alignment/>
    </xf>
    <xf numFmtId="0" fontId="2" fillId="3" borderId="0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0" borderId="0" xfId="0" applyFont="1" applyAlignment="1">
      <alignment/>
    </xf>
    <xf numFmtId="2" fontId="5" fillId="2" borderId="0" xfId="0" applyNumberFormat="1" applyFont="1" applyFill="1" applyAlignment="1">
      <alignment/>
    </xf>
    <xf numFmtId="2" fontId="7" fillId="4" borderId="0" xfId="0" applyNumberFormat="1" applyFont="1" applyFill="1" applyAlignment="1">
      <alignment/>
    </xf>
    <xf numFmtId="0" fontId="2" fillId="5" borderId="0" xfId="0" applyFont="1" applyFill="1" applyAlignment="1">
      <alignment/>
    </xf>
    <xf numFmtId="1" fontId="7" fillId="5" borderId="0" xfId="0" applyNumberFormat="1" applyFont="1" applyFill="1" applyAlignment="1">
      <alignment/>
    </xf>
    <xf numFmtId="0" fontId="7" fillId="5" borderId="0" xfId="0" applyFont="1" applyFill="1" applyAlignment="1">
      <alignment/>
    </xf>
    <xf numFmtId="0" fontId="5" fillId="6" borderId="0" xfId="0" applyFont="1" applyFill="1" applyAlignment="1">
      <alignment/>
    </xf>
    <xf numFmtId="0" fontId="2" fillId="6" borderId="0" xfId="0" applyFont="1" applyFill="1" applyAlignment="1">
      <alignment/>
    </xf>
    <xf numFmtId="1" fontId="1" fillId="6" borderId="1" xfId="0" applyNumberFormat="1" applyFont="1" applyFill="1" applyBorder="1" applyAlignment="1">
      <alignment/>
    </xf>
    <xf numFmtId="1" fontId="7" fillId="5" borderId="1" xfId="0" applyNumberFormat="1" applyFont="1" applyFill="1" applyBorder="1" applyAlignment="1">
      <alignment/>
    </xf>
    <xf numFmtId="0" fontId="7" fillId="7" borderId="6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4" borderId="7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23" fillId="0" borderId="0" xfId="0" applyFont="1" applyAlignment="1">
      <alignment/>
    </xf>
    <xf numFmtId="0" fontId="2" fillId="3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2" fillId="5" borderId="0" xfId="0" applyFont="1" applyFill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24" fillId="3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" fillId="4" borderId="5" xfId="0" applyNumberFormat="1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0" fillId="4" borderId="2" xfId="0" applyFill="1" applyBorder="1" applyAlignment="1">
      <alignment wrapText="1"/>
    </xf>
    <xf numFmtId="0" fontId="27" fillId="5" borderId="0" xfId="0" applyFont="1" applyFill="1" applyAlignment="1">
      <alignment/>
    </xf>
    <xf numFmtId="0" fontId="28" fillId="6" borderId="0" xfId="0" applyFont="1" applyFill="1" applyAlignment="1">
      <alignment/>
    </xf>
    <xf numFmtId="2" fontId="1" fillId="4" borderId="1" xfId="0" applyNumberFormat="1" applyFont="1" applyFill="1" applyBorder="1" applyAlignment="1">
      <alignment/>
    </xf>
    <xf numFmtId="2" fontId="1" fillId="4" borderId="7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2" fontId="1" fillId="3" borderId="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5" borderId="1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/>
    </xf>
    <xf numFmtId="0" fontId="1" fillId="5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2" fontId="1" fillId="5" borderId="1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4" fontId="7" fillId="3" borderId="2" xfId="0" applyNumberFormat="1" applyFont="1" applyFill="1" applyBorder="1" applyAlignment="1">
      <alignment/>
    </xf>
    <xf numFmtId="2" fontId="31" fillId="8" borderId="9" xfId="0" applyNumberFormat="1" applyFont="1" applyFill="1" applyBorder="1" applyAlignment="1">
      <alignment/>
    </xf>
    <xf numFmtId="2" fontId="1" fillId="5" borderId="9" xfId="0" applyNumberFormat="1" applyFont="1" applyFill="1" applyBorder="1" applyAlignment="1">
      <alignment/>
    </xf>
    <xf numFmtId="2" fontId="5" fillId="4" borderId="1" xfId="0" applyNumberFormat="1" applyFont="1" applyFill="1" applyBorder="1" applyAlignment="1">
      <alignment/>
    </xf>
    <xf numFmtId="2" fontId="7" fillId="4" borderId="1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2" fontId="24" fillId="3" borderId="1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1" fontId="20" fillId="3" borderId="0" xfId="0" applyNumberFormat="1" applyFont="1" applyFill="1" applyAlignment="1">
      <alignment/>
    </xf>
    <xf numFmtId="0" fontId="2" fillId="8" borderId="2" xfId="0" applyFont="1" applyFill="1" applyBorder="1" applyAlignment="1">
      <alignment/>
    </xf>
    <xf numFmtId="0" fontId="2" fillId="4" borderId="2" xfId="0" applyFont="1" applyFill="1" applyBorder="1" applyAlignment="1">
      <alignment wrapText="1"/>
    </xf>
    <xf numFmtId="176" fontId="1" fillId="5" borderId="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0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/>
    </xf>
    <xf numFmtId="0" fontId="2" fillId="8" borderId="2" xfId="0" applyFont="1" applyFill="1" applyBorder="1" applyAlignment="1">
      <alignment/>
    </xf>
    <xf numFmtId="0" fontId="0" fillId="8" borderId="2" xfId="0" applyFill="1" applyBorder="1" applyAlignment="1">
      <alignment/>
    </xf>
    <xf numFmtId="0" fontId="2" fillId="4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34" fillId="0" borderId="0" xfId="0" applyFont="1" applyAlignment="1">
      <alignment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4" fillId="0" borderId="0" xfId="0" applyFont="1" applyAlignment="1">
      <alignment vertical="top" wrapText="1"/>
    </xf>
    <xf numFmtId="0" fontId="35" fillId="0" borderId="0" xfId="0" applyFont="1" applyFill="1" applyAlignment="1">
      <alignment wrapText="1"/>
    </xf>
    <xf numFmtId="0" fontId="33" fillId="0" borderId="0" xfId="0" applyFont="1" applyAlignment="1">
      <alignment wrapText="1"/>
    </xf>
    <xf numFmtId="0" fontId="35" fillId="0" borderId="0" xfId="0" applyFont="1" applyAlignment="1">
      <alignment vertic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9" borderId="2" xfId="0" applyFont="1" applyFill="1" applyBorder="1" applyAlignment="1">
      <alignment/>
    </xf>
    <xf numFmtId="0" fontId="0" fillId="9" borderId="2" xfId="0" applyFill="1" applyBorder="1" applyAlignment="1">
      <alignment/>
    </xf>
    <xf numFmtId="0" fontId="2" fillId="9" borderId="2" xfId="0" applyFont="1" applyFill="1" applyBorder="1" applyAlignment="1">
      <alignment/>
    </xf>
    <xf numFmtId="0" fontId="0" fillId="9" borderId="0" xfId="0" applyFill="1" applyAlignment="1">
      <alignment/>
    </xf>
    <xf numFmtId="0" fontId="8" fillId="9" borderId="2" xfId="0" applyFont="1" applyFill="1" applyBorder="1" applyAlignment="1">
      <alignment/>
    </xf>
    <xf numFmtId="2" fontId="2" fillId="3" borderId="0" xfId="0" applyNumberFormat="1" applyFont="1" applyFill="1" applyBorder="1" applyAlignment="1">
      <alignment/>
    </xf>
    <xf numFmtId="176" fontId="5" fillId="5" borderId="9" xfId="0" applyNumberFormat="1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Lisans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Zorunlu</a:t>
            </a:r>
            <a:r>
              <a:rPr lang="en-US" cap="none" sz="2000" b="1" i="0" u="none" baseline="0"/>
              <a:t> Dersler</a:t>
            </a:r>
          </a:p>
        </c:rich>
      </c:tx>
      <c:layout>
        <c:manualLayout>
          <c:xMode val="factor"/>
          <c:yMode val="factor"/>
          <c:x val="0.0055"/>
          <c:y val="0.00875"/>
        </c:manualLayout>
      </c:layout>
      <c:spPr>
        <a:noFill/>
        <a:ln>
          <a:noFill/>
        </a:ln>
      </c:spPr>
    </c:title>
    <c:view3D>
      <c:rotX val="30"/>
      <c:hPercent val="100"/>
      <c:rotY val="260"/>
      <c:depthPercent val="100"/>
      <c:rAngAx val="1"/>
    </c:view3D>
    <c:plotArea>
      <c:layout>
        <c:manualLayout>
          <c:xMode val="edge"/>
          <c:yMode val="edge"/>
          <c:x val="0.264"/>
          <c:y val="0.28125"/>
          <c:w val="0.367"/>
          <c:h val="0.48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explosion val="3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'İstatistik Değerlendirme'!$A$3:$A$7</c:f>
              <c:strCache/>
            </c:strRef>
          </c:cat>
          <c:val>
            <c:numRef>
              <c:f>'İstatistik Değerlendirme'!$B$3:$B$7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Lisans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Seçime Bağlı</a:t>
            </a:r>
            <a:r>
              <a:rPr lang="en-US" cap="none" sz="2000" b="1" i="0" u="none" baseline="0"/>
              <a:t> Dersler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29625"/>
          <c:y val="0.361"/>
          <c:w val="0.41375"/>
          <c:h val="0.56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explosion val="54"/>
          </c:dPt>
          <c:dPt>
            <c:idx val="4"/>
            <c:explosion val="6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'İstatistik Değerlendirme'!$A$3:$A$7</c:f>
              <c:strCache/>
            </c:strRef>
          </c:cat>
          <c:val>
            <c:numRef>
              <c:f>'İstatistik Değerlendirme'!$C$3:$C$7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Y. Lisans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Zorunlu</a:t>
            </a:r>
            <a:r>
              <a:rPr lang="en-US" cap="none" sz="2000" b="1" i="0" u="none" baseline="0"/>
              <a:t> Dersler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336"/>
          <c:y val="0.33225"/>
          <c:w val="0.44775"/>
          <c:h val="0.42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'İstatistik Değerlendirme'!$A$3:$A$7</c:f>
              <c:strCache/>
            </c:strRef>
          </c:cat>
          <c:val>
            <c:numRef>
              <c:f>'İstatistik Değerlendirme'!$D$3:$D$7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Y. Lisans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Seçime Bağlı</a:t>
            </a:r>
            <a:r>
              <a:rPr lang="en-US" cap="none" sz="2000" b="1" i="0" u="none" baseline="0"/>
              <a:t> Dersler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90"/>
      <c:depthPercent val="100"/>
      <c:rAngAx val="1"/>
    </c:view3D>
    <c:plotArea>
      <c:layout>
        <c:manualLayout>
          <c:xMode val="edge"/>
          <c:yMode val="edge"/>
          <c:x val="0.22"/>
          <c:y val="0.4405"/>
          <c:w val="0.4565"/>
          <c:h val="0.361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'İstatistik Değerlendirme'!$A$3:$A$7</c:f>
              <c:strCache/>
            </c:strRef>
          </c:cat>
          <c:val>
            <c:numRef>
              <c:f>'İstatistik Değerlendirme'!$E$3:$E$7</c:f>
              <c:numCache/>
            </c:numRef>
          </c:val>
        </c:ser>
        <c:firstSliceAng val="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Lisans + Y.Lisans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Zorunlu</a:t>
            </a:r>
            <a:r>
              <a:rPr lang="en-US" cap="none" sz="2000" b="1" i="0" u="none" baseline="0"/>
              <a:t> Dersler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5"/>
          <c:y val="0.35975"/>
          <c:w val="0.60975"/>
          <c:h val="0.392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'İstatistik Değerlendirme'!$A$3:$A$7</c:f>
              <c:strCache/>
            </c:strRef>
          </c:cat>
          <c:val>
            <c:numRef>
              <c:f>'İstatistik Değerlendirme'!$F$3:$F$7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Lisans + Y.Lisans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Seçime Bağlı</a:t>
            </a:r>
            <a:r>
              <a:rPr lang="en-US" cap="none" sz="2000" b="1" i="0" u="none" baseline="0"/>
              <a:t> Dersler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85"/>
          <c:y val="0.3745"/>
          <c:w val="0.5885"/>
          <c:h val="0.4307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'İstatistik Değerlendirme'!$A$3:$A$7</c:f>
              <c:strCache/>
            </c:strRef>
          </c:cat>
          <c:val>
            <c:numRef>
              <c:f>'İstatistik Değerlendirme'!$G$3:$G$7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Lisans+Y.Lisans / 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Zorunlu+Seçime Bağlı 
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Tüm Dersler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9"/>
          <c:y val="0.38025"/>
          <c:w val="0.5015"/>
          <c:h val="0.34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'İstatistik Değerlendirme'!$A$3:$A$7</c:f>
              <c:strCache/>
            </c:strRef>
          </c:cat>
          <c:val>
            <c:numRef>
              <c:f>'İstatistik Değerlendirme'!$H$3:$H$7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0</xdr:row>
      <xdr:rowOff>0</xdr:rowOff>
    </xdr:from>
    <xdr:to>
      <xdr:col>7</xdr:col>
      <xdr:colOff>352425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5429250" y="0"/>
          <a:ext cx="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2</xdr:row>
      <xdr:rowOff>57150</xdr:rowOff>
    </xdr:from>
    <xdr:to>
      <xdr:col>6</xdr:col>
      <xdr:colOff>257175</xdr:colOff>
      <xdr:row>4</xdr:row>
      <xdr:rowOff>9525</xdr:rowOff>
    </xdr:to>
    <xdr:sp>
      <xdr:nvSpPr>
        <xdr:cNvPr id="2" name="Line 3"/>
        <xdr:cNvSpPr>
          <a:spLocks/>
        </xdr:cNvSpPr>
      </xdr:nvSpPr>
      <xdr:spPr>
        <a:xfrm>
          <a:off x="4695825" y="1628775"/>
          <a:ext cx="0" cy="4953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</xdr:row>
      <xdr:rowOff>114300</xdr:rowOff>
    </xdr:from>
    <xdr:to>
      <xdr:col>3</xdr:col>
      <xdr:colOff>600075</xdr:colOff>
      <xdr:row>1</xdr:row>
      <xdr:rowOff>114300</xdr:rowOff>
    </xdr:to>
    <xdr:sp>
      <xdr:nvSpPr>
        <xdr:cNvPr id="3" name="Line 4"/>
        <xdr:cNvSpPr>
          <a:spLocks/>
        </xdr:cNvSpPr>
      </xdr:nvSpPr>
      <xdr:spPr>
        <a:xfrm flipH="1">
          <a:off x="2771775" y="1447800"/>
          <a:ext cx="5048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12</xdr:row>
      <xdr:rowOff>600075</xdr:rowOff>
    </xdr:from>
    <xdr:to>
      <xdr:col>3</xdr:col>
      <xdr:colOff>590550</xdr:colOff>
      <xdr:row>12</xdr:row>
      <xdr:rowOff>600075</xdr:rowOff>
    </xdr:to>
    <xdr:sp>
      <xdr:nvSpPr>
        <xdr:cNvPr id="1" name="Line 1"/>
        <xdr:cNvSpPr>
          <a:spLocks/>
        </xdr:cNvSpPr>
      </xdr:nvSpPr>
      <xdr:spPr>
        <a:xfrm flipH="1">
          <a:off x="2762250" y="5200650"/>
          <a:ext cx="5048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10</xdr:row>
      <xdr:rowOff>342900</xdr:rowOff>
    </xdr:from>
    <xdr:to>
      <xdr:col>7</xdr:col>
      <xdr:colOff>352425</xdr:colOff>
      <xdr:row>11</xdr:row>
      <xdr:rowOff>304800</xdr:rowOff>
    </xdr:to>
    <xdr:sp>
      <xdr:nvSpPr>
        <xdr:cNvPr id="2" name="Line 2"/>
        <xdr:cNvSpPr>
          <a:spLocks/>
        </xdr:cNvSpPr>
      </xdr:nvSpPr>
      <xdr:spPr>
        <a:xfrm flipV="1">
          <a:off x="5391150" y="4276725"/>
          <a:ext cx="0" cy="3143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14</xdr:row>
      <xdr:rowOff>0</xdr:rowOff>
    </xdr:from>
    <xdr:to>
      <xdr:col>7</xdr:col>
      <xdr:colOff>371475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5734050"/>
          <a:ext cx="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9525</xdr:rowOff>
    </xdr:from>
    <xdr:to>
      <xdr:col>8</xdr:col>
      <xdr:colOff>9525</xdr:colOff>
      <xdr:row>44</xdr:row>
      <xdr:rowOff>123825</xdr:rowOff>
    </xdr:to>
    <xdr:graphicFrame>
      <xdr:nvGraphicFramePr>
        <xdr:cNvPr id="1" name="Chart 9"/>
        <xdr:cNvGraphicFramePr/>
      </xdr:nvGraphicFramePr>
      <xdr:xfrm>
        <a:off x="38100" y="6486525"/>
        <a:ext cx="70770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45</xdr:row>
      <xdr:rowOff>9525</xdr:rowOff>
    </xdr:from>
    <xdr:to>
      <xdr:col>8</xdr:col>
      <xdr:colOff>9525</xdr:colOff>
      <xdr:row>64</xdr:row>
      <xdr:rowOff>9525</xdr:rowOff>
    </xdr:to>
    <xdr:graphicFrame>
      <xdr:nvGraphicFramePr>
        <xdr:cNvPr id="2" name="Chart 10"/>
        <xdr:cNvGraphicFramePr/>
      </xdr:nvGraphicFramePr>
      <xdr:xfrm>
        <a:off x="57150" y="9401175"/>
        <a:ext cx="70580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57150</xdr:colOff>
      <xdr:row>64</xdr:row>
      <xdr:rowOff>38100</xdr:rowOff>
    </xdr:from>
    <xdr:to>
      <xdr:col>8</xdr:col>
      <xdr:colOff>9525</xdr:colOff>
      <xdr:row>85</xdr:row>
      <xdr:rowOff>142875</xdr:rowOff>
    </xdr:to>
    <xdr:graphicFrame>
      <xdr:nvGraphicFramePr>
        <xdr:cNvPr id="3" name="Chart 11"/>
        <xdr:cNvGraphicFramePr/>
      </xdr:nvGraphicFramePr>
      <xdr:xfrm>
        <a:off x="57150" y="12506325"/>
        <a:ext cx="7058025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86</xdr:row>
      <xdr:rowOff>28575</xdr:rowOff>
    </xdr:from>
    <xdr:to>
      <xdr:col>8</xdr:col>
      <xdr:colOff>0</xdr:colOff>
      <xdr:row>108</xdr:row>
      <xdr:rowOff>104775</xdr:rowOff>
    </xdr:to>
    <xdr:graphicFrame>
      <xdr:nvGraphicFramePr>
        <xdr:cNvPr id="4" name="Chart 12"/>
        <xdr:cNvGraphicFramePr/>
      </xdr:nvGraphicFramePr>
      <xdr:xfrm>
        <a:off x="47625" y="16059150"/>
        <a:ext cx="7058025" cy="3638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108</xdr:row>
      <xdr:rowOff>142875</xdr:rowOff>
    </xdr:from>
    <xdr:to>
      <xdr:col>8</xdr:col>
      <xdr:colOff>0</xdr:colOff>
      <xdr:row>131</xdr:row>
      <xdr:rowOff>152400</xdr:rowOff>
    </xdr:to>
    <xdr:graphicFrame>
      <xdr:nvGraphicFramePr>
        <xdr:cNvPr id="5" name="Chart 13"/>
        <xdr:cNvGraphicFramePr/>
      </xdr:nvGraphicFramePr>
      <xdr:xfrm>
        <a:off x="57150" y="19735800"/>
        <a:ext cx="7048500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132</xdr:row>
      <xdr:rowOff>38100</xdr:rowOff>
    </xdr:from>
    <xdr:to>
      <xdr:col>7</xdr:col>
      <xdr:colOff>600075</xdr:colOff>
      <xdr:row>156</xdr:row>
      <xdr:rowOff>57150</xdr:rowOff>
    </xdr:to>
    <xdr:graphicFrame>
      <xdr:nvGraphicFramePr>
        <xdr:cNvPr id="6" name="Chart 15"/>
        <xdr:cNvGraphicFramePr/>
      </xdr:nvGraphicFramePr>
      <xdr:xfrm>
        <a:off x="66675" y="23517225"/>
        <a:ext cx="7029450" cy="3905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156</xdr:row>
      <xdr:rowOff>95250</xdr:rowOff>
    </xdr:from>
    <xdr:to>
      <xdr:col>8</xdr:col>
      <xdr:colOff>0</xdr:colOff>
      <xdr:row>178</xdr:row>
      <xdr:rowOff>19050</xdr:rowOff>
    </xdr:to>
    <xdr:graphicFrame>
      <xdr:nvGraphicFramePr>
        <xdr:cNvPr id="7" name="Chart 17"/>
        <xdr:cNvGraphicFramePr/>
      </xdr:nvGraphicFramePr>
      <xdr:xfrm>
        <a:off x="66675" y="27460575"/>
        <a:ext cx="7038975" cy="3486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4"/>
  <sheetViews>
    <sheetView workbookViewId="0" topLeftCell="A1">
      <selection activeCell="E21" sqref="E21"/>
    </sheetView>
  </sheetViews>
  <sheetFormatPr defaultColWidth="9.140625" defaultRowHeight="12.75"/>
  <sheetData>
    <row r="2" ht="12.75">
      <c r="B2" t="s">
        <v>461</v>
      </c>
    </row>
    <row r="3" ht="12.75">
      <c r="B3" t="s">
        <v>462</v>
      </c>
    </row>
    <row r="4" ht="12.75">
      <c r="B4" t="s">
        <v>463</v>
      </c>
    </row>
    <row r="6" ht="20.25">
      <c r="B6" s="138" t="s">
        <v>428</v>
      </c>
    </row>
    <row r="8" ht="12.75">
      <c r="B8" t="s">
        <v>471</v>
      </c>
    </row>
    <row r="9" ht="12.75">
      <c r="B9" t="s">
        <v>432</v>
      </c>
    </row>
    <row r="10" ht="12.75">
      <c r="B10" t="s">
        <v>431</v>
      </c>
    </row>
    <row r="11" ht="12.75">
      <c r="B11" t="s">
        <v>464</v>
      </c>
    </row>
    <row r="12" ht="12.75">
      <c r="B12" t="s">
        <v>465</v>
      </c>
    </row>
    <row r="13" ht="12.75">
      <c r="B13" t="s">
        <v>466</v>
      </c>
    </row>
    <row r="14" ht="12.75">
      <c r="B14" t="s">
        <v>467</v>
      </c>
    </row>
    <row r="15" ht="12.75">
      <c r="B15" t="s">
        <v>468</v>
      </c>
    </row>
    <row r="16" ht="12.75">
      <c r="B16" s="145" t="s">
        <v>487</v>
      </c>
    </row>
    <row r="17" ht="12.75">
      <c r="B17" t="s">
        <v>470</v>
      </c>
    </row>
    <row r="18" ht="12.75">
      <c r="B18" t="s">
        <v>469</v>
      </c>
    </row>
    <row r="19" ht="12.75">
      <c r="B19" t="s">
        <v>455</v>
      </c>
    </row>
    <row r="21" ht="20.25">
      <c r="B21" s="138" t="s">
        <v>430</v>
      </c>
    </row>
    <row r="23" ht="12.75">
      <c r="B23" t="s">
        <v>488</v>
      </c>
    </row>
    <row r="24" ht="12.75">
      <c r="B24" t="s">
        <v>486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E21" sqref="E21:H25"/>
    </sheetView>
  </sheetViews>
  <sheetFormatPr defaultColWidth="9.140625" defaultRowHeight="12.75"/>
  <cols>
    <col min="1" max="1" width="22.140625" style="2" bestFit="1" customWidth="1"/>
    <col min="2" max="2" width="13.140625" style="2" bestFit="1" customWidth="1"/>
    <col min="3" max="3" width="12.00390625" style="2" bestFit="1" customWidth="1"/>
    <col min="4" max="4" width="15.28125" style="2" customWidth="1"/>
    <col min="5" max="5" width="13.00390625" style="2" customWidth="1"/>
    <col min="6" max="6" width="9.8515625" style="2" customWidth="1"/>
    <col min="7" max="7" width="12.00390625" style="2" bestFit="1" customWidth="1"/>
    <col min="8" max="16384" width="9.140625" style="2" customWidth="1"/>
  </cols>
  <sheetData>
    <row r="1" spans="1:8" ht="32.25" customHeight="1">
      <c r="A1" s="74"/>
      <c r="B1" s="166" t="s">
        <v>349</v>
      </c>
      <c r="C1" s="167"/>
      <c r="D1" s="168" t="s">
        <v>350</v>
      </c>
      <c r="E1" s="169"/>
      <c r="F1" s="166" t="s">
        <v>351</v>
      </c>
      <c r="G1" s="167"/>
      <c r="H1" s="79" t="s">
        <v>196</v>
      </c>
    </row>
    <row r="2" spans="1:8" ht="15">
      <c r="A2" s="74"/>
      <c r="B2" s="78" t="s">
        <v>190</v>
      </c>
      <c r="C2" s="73" t="s">
        <v>191</v>
      </c>
      <c r="D2" s="78" t="s">
        <v>190</v>
      </c>
      <c r="E2" s="73" t="s">
        <v>191</v>
      </c>
      <c r="F2" s="78" t="s">
        <v>190</v>
      </c>
      <c r="G2" s="73" t="s">
        <v>191</v>
      </c>
      <c r="H2" s="80" t="s">
        <v>197</v>
      </c>
    </row>
    <row r="3" spans="1:8" ht="15">
      <c r="A3" s="75" t="s">
        <v>50</v>
      </c>
      <c r="B3" s="115">
        <f>'Taşıyıcı Sistemler'!M44</f>
        <v>64</v>
      </c>
      <c r="C3" s="116">
        <f>'Taşıyıcı Sistemler'!M45</f>
        <v>4.5</v>
      </c>
      <c r="D3" s="115">
        <f>'Taşıyıcı Sistemler'!M72</f>
        <v>14.75</v>
      </c>
      <c r="E3" s="116">
        <f>'Taşıyıcı Sistemler'!M73</f>
        <v>0</v>
      </c>
      <c r="F3" s="115">
        <f aca="true" t="shared" si="0" ref="F3:G7">B3+D3</f>
        <v>78.75</v>
      </c>
      <c r="G3" s="116">
        <f t="shared" si="0"/>
        <v>4.5</v>
      </c>
      <c r="H3" s="115">
        <f aca="true" t="shared" si="1" ref="H3:H8">F3+G3</f>
        <v>83.25</v>
      </c>
    </row>
    <row r="4" spans="1:8" ht="15">
      <c r="A4" s="76" t="s">
        <v>198</v>
      </c>
      <c r="B4" s="117">
        <f>'Fiziksel Çevre Kontrolü'!M45</f>
        <v>95</v>
      </c>
      <c r="C4" s="118">
        <f>'Fiziksel Çevre Kontrolü'!M46</f>
        <v>13.5</v>
      </c>
      <c r="D4" s="117">
        <f>'Fiziksel Çevre Kontrolü'!M97</f>
        <v>51.75</v>
      </c>
      <c r="E4" s="118">
        <f>'Fiziksel Çevre Kontrolü'!M98</f>
        <v>22</v>
      </c>
      <c r="F4" s="117">
        <f t="shared" si="0"/>
        <v>146.75</v>
      </c>
      <c r="G4" s="118">
        <f t="shared" si="0"/>
        <v>35.5</v>
      </c>
      <c r="H4" s="117">
        <f t="shared" si="1"/>
        <v>182.25</v>
      </c>
    </row>
    <row r="5" spans="1:8" ht="15">
      <c r="A5" s="75" t="s">
        <v>0</v>
      </c>
      <c r="B5" s="115">
        <f>'Yapı Elemanları'!M35</f>
        <v>91</v>
      </c>
      <c r="C5" s="116">
        <f>'Yapı Elemanları'!M36</f>
        <v>9</v>
      </c>
      <c r="D5" s="115">
        <f>'Yapı Elemanları'!M70</f>
        <v>16.75</v>
      </c>
      <c r="E5" s="116">
        <f>'Yapı Elemanları'!M71</f>
        <v>6</v>
      </c>
      <c r="F5" s="115">
        <f t="shared" si="0"/>
        <v>107.75</v>
      </c>
      <c r="G5" s="116">
        <f t="shared" si="0"/>
        <v>15</v>
      </c>
      <c r="H5" s="115">
        <f t="shared" si="1"/>
        <v>122.75</v>
      </c>
    </row>
    <row r="6" spans="1:8" ht="15">
      <c r="A6" s="76" t="s">
        <v>51</v>
      </c>
      <c r="B6" s="117">
        <f>'Yapı Malzemesi'!M26</f>
        <v>24</v>
      </c>
      <c r="C6" s="118">
        <f>'Yapı Malzemesi'!M27</f>
        <v>3</v>
      </c>
      <c r="D6" s="117">
        <f>'Yapı Malzemesi'!M65</f>
        <v>33</v>
      </c>
      <c r="E6" s="118">
        <f>'Yapı Malzemesi'!M66</f>
        <v>7.5</v>
      </c>
      <c r="F6" s="117">
        <f t="shared" si="0"/>
        <v>57</v>
      </c>
      <c r="G6" s="118">
        <f t="shared" si="0"/>
        <v>10.5</v>
      </c>
      <c r="H6" s="117">
        <f t="shared" si="1"/>
        <v>67.5</v>
      </c>
    </row>
    <row r="7" spans="1:8" ht="15">
      <c r="A7" s="75" t="s">
        <v>52</v>
      </c>
      <c r="B7" s="115">
        <f>'Proje ve Yapım Yönetimi'!M24</f>
        <v>74</v>
      </c>
      <c r="C7" s="116">
        <f>'Proje ve Yapım Yönetimi'!M25</f>
        <v>7.5</v>
      </c>
      <c r="D7" s="115">
        <f>'Proje ve Yapım Yönetimi'!M59</f>
        <v>75.5</v>
      </c>
      <c r="E7" s="116">
        <f>'Proje ve Yapım Yönetimi'!M60</f>
        <v>19.5</v>
      </c>
      <c r="F7" s="115">
        <f t="shared" si="0"/>
        <v>149.5</v>
      </c>
      <c r="G7" s="116">
        <f t="shared" si="0"/>
        <v>27</v>
      </c>
      <c r="H7" s="115">
        <f t="shared" si="1"/>
        <v>176.5</v>
      </c>
    </row>
    <row r="8" spans="1:8" ht="15">
      <c r="A8" s="26"/>
      <c r="B8" s="127">
        <f aca="true" t="shared" si="2" ref="B8:G8">SUM(B3:B7)</f>
        <v>348</v>
      </c>
      <c r="C8" s="127">
        <f t="shared" si="2"/>
        <v>37.5</v>
      </c>
      <c r="D8" s="127">
        <f t="shared" si="2"/>
        <v>191.75</v>
      </c>
      <c r="E8" s="127">
        <f t="shared" si="2"/>
        <v>55</v>
      </c>
      <c r="F8" s="127">
        <f t="shared" si="2"/>
        <v>539.75</v>
      </c>
      <c r="G8" s="127">
        <f t="shared" si="2"/>
        <v>92.5</v>
      </c>
      <c r="H8" s="127">
        <f t="shared" si="1"/>
        <v>632.25</v>
      </c>
    </row>
    <row r="9" spans="1:8" ht="15">
      <c r="A9" s="26"/>
      <c r="B9" s="121"/>
      <c r="C9" s="121"/>
      <c r="D9" s="119"/>
      <c r="E9" s="119"/>
      <c r="F9" s="119"/>
      <c r="G9" s="119"/>
      <c r="H9" s="119"/>
    </row>
    <row r="10" spans="1:8" ht="15">
      <c r="A10" s="26"/>
      <c r="B10" s="119"/>
      <c r="C10" s="119"/>
      <c r="D10" s="119"/>
      <c r="E10" s="119"/>
      <c r="F10" s="119"/>
      <c r="G10" s="119"/>
      <c r="H10" s="119"/>
    </row>
    <row r="11" spans="1:8" ht="75">
      <c r="A11" s="26"/>
      <c r="B11" s="120" t="s">
        <v>339</v>
      </c>
      <c r="C11" s="120" t="s">
        <v>340</v>
      </c>
      <c r="D11" s="120" t="s">
        <v>341</v>
      </c>
      <c r="E11" s="120" t="s">
        <v>355</v>
      </c>
      <c r="F11" s="120" t="s">
        <v>352</v>
      </c>
      <c r="G11" s="120" t="s">
        <v>353</v>
      </c>
      <c r="H11" s="122" t="s">
        <v>354</v>
      </c>
    </row>
    <row r="12" spans="1:8" ht="15">
      <c r="A12" s="75" t="s">
        <v>50</v>
      </c>
      <c r="B12" s="23">
        <f>'Taşıyıcı Sistemler'!P45</f>
        <v>7</v>
      </c>
      <c r="C12" s="23">
        <f>'Taşıyıcı Sistemler'!P68</f>
        <v>3</v>
      </c>
      <c r="D12" s="23">
        <f>B12+C12</f>
        <v>10</v>
      </c>
      <c r="E12" s="115">
        <f>H3</f>
        <v>83.25</v>
      </c>
      <c r="F12" s="53">
        <f aca="true" t="shared" si="3" ref="F12:F17">E12/B12</f>
        <v>11.892857142857142</v>
      </c>
      <c r="G12" s="53">
        <f aca="true" t="shared" si="4" ref="G12:G17">E12/C12</f>
        <v>27.75</v>
      </c>
      <c r="H12" s="115">
        <f>E12/D12</f>
        <v>8.325</v>
      </c>
    </row>
    <row r="13" spans="1:8" ht="15">
      <c r="A13" s="76" t="s">
        <v>198</v>
      </c>
      <c r="B13" s="77">
        <f>'Fiziksel Çevre Kontrolü'!P47</f>
        <v>9</v>
      </c>
      <c r="C13" s="77">
        <f>'Fiziksel Çevre Kontrolü'!P97</f>
        <v>2</v>
      </c>
      <c r="D13" s="77">
        <f>B13+C13</f>
        <v>11</v>
      </c>
      <c r="E13" s="117">
        <f>H4</f>
        <v>182.25</v>
      </c>
      <c r="F13" s="54">
        <f t="shared" si="3"/>
        <v>20.25</v>
      </c>
      <c r="G13" s="54">
        <f t="shared" si="4"/>
        <v>91.125</v>
      </c>
      <c r="H13" s="117">
        <f>E13/D13</f>
        <v>16.568181818181817</v>
      </c>
    </row>
    <row r="14" spans="1:8" ht="15">
      <c r="A14" s="75" t="s">
        <v>0</v>
      </c>
      <c r="B14" s="23">
        <f>'Yapı Elemanları'!P37</f>
        <v>7</v>
      </c>
      <c r="C14" s="23">
        <f>'Yapı Elemanları'!P52</f>
        <v>4</v>
      </c>
      <c r="D14" s="23">
        <f>B14+C14</f>
        <v>11</v>
      </c>
      <c r="E14" s="115">
        <f>H5</f>
        <v>122.75</v>
      </c>
      <c r="F14" s="53">
        <f t="shared" si="3"/>
        <v>17.535714285714285</v>
      </c>
      <c r="G14" s="53">
        <f t="shared" si="4"/>
        <v>30.6875</v>
      </c>
      <c r="H14" s="115">
        <f>E14/D14</f>
        <v>11.159090909090908</v>
      </c>
    </row>
    <row r="15" spans="1:8" ht="15">
      <c r="A15" s="76" t="s">
        <v>51</v>
      </c>
      <c r="B15" s="77">
        <f>'Yapı Malzemesi'!P30</f>
        <v>4</v>
      </c>
      <c r="C15" s="77">
        <f>'Yapı Malzemesi'!P61</f>
        <v>3</v>
      </c>
      <c r="D15" s="77">
        <f>B15+C15</f>
        <v>7</v>
      </c>
      <c r="E15" s="117">
        <f>H6</f>
        <v>67.5</v>
      </c>
      <c r="F15" s="54">
        <f t="shared" si="3"/>
        <v>16.875</v>
      </c>
      <c r="G15" s="54">
        <f t="shared" si="4"/>
        <v>22.5</v>
      </c>
      <c r="H15" s="117">
        <f>E15/D15</f>
        <v>9.642857142857142</v>
      </c>
    </row>
    <row r="16" spans="1:8" ht="15">
      <c r="A16" s="75" t="s">
        <v>52</v>
      </c>
      <c r="B16" s="23">
        <f>'Proje ve Yapım Yönetimi'!P25</f>
        <v>8</v>
      </c>
      <c r="C16" s="23">
        <f>'Proje ve Yapım Yönetimi'!P61</f>
        <v>4</v>
      </c>
      <c r="D16" s="23">
        <f>B16+C16</f>
        <v>12</v>
      </c>
      <c r="E16" s="115">
        <f>H7</f>
        <v>176.5</v>
      </c>
      <c r="F16" s="53">
        <f t="shared" si="3"/>
        <v>22.0625</v>
      </c>
      <c r="G16" s="53">
        <f t="shared" si="4"/>
        <v>44.125</v>
      </c>
      <c r="H16" s="115">
        <f>E16/D16</f>
        <v>14.708333333333334</v>
      </c>
    </row>
    <row r="17" spans="1:8" ht="15">
      <c r="A17" s="26"/>
      <c r="B17" s="124">
        <f>SUM(B12:B16)</f>
        <v>35</v>
      </c>
      <c r="C17" s="124">
        <f>SUM(C12:C16)</f>
        <v>16</v>
      </c>
      <c r="D17" s="124">
        <f>SUM(D12:D16)</f>
        <v>51</v>
      </c>
      <c r="E17" s="127">
        <f>SUM(E12:E16)</f>
        <v>632.25</v>
      </c>
      <c r="F17" s="127">
        <f t="shared" si="3"/>
        <v>18.064285714285713</v>
      </c>
      <c r="G17" s="127">
        <f t="shared" si="4"/>
        <v>39.515625</v>
      </c>
      <c r="H17" s="127">
        <f>SUM(H12:H16)</f>
        <v>60.4034632034632</v>
      </c>
    </row>
    <row r="18" spans="1:8" ht="15">
      <c r="A18" s="26"/>
      <c r="B18" s="119"/>
      <c r="C18" s="119"/>
      <c r="D18" s="119"/>
      <c r="E18" s="119"/>
      <c r="F18" s="119"/>
      <c r="G18" s="119"/>
      <c r="H18" s="121"/>
    </row>
    <row r="19" spans="1:8" ht="15">
      <c r="A19" s="26"/>
      <c r="B19" s="119"/>
      <c r="C19" s="119"/>
      <c r="D19" s="119"/>
      <c r="E19" s="119"/>
      <c r="F19" s="119"/>
      <c r="G19" s="119"/>
      <c r="H19" s="121"/>
    </row>
    <row r="20" spans="1:8" ht="45">
      <c r="A20" s="26"/>
      <c r="B20" s="123" t="s">
        <v>356</v>
      </c>
      <c r="C20" s="123" t="s">
        <v>357</v>
      </c>
      <c r="D20" s="123"/>
      <c r="E20" s="123"/>
      <c r="F20" s="123"/>
      <c r="G20" s="123"/>
      <c r="H20" s="123"/>
    </row>
    <row r="21" spans="1:8" ht="15">
      <c r="A21" s="75" t="s">
        <v>50</v>
      </c>
      <c r="B21" s="115">
        <f>B12/B17</f>
        <v>0.2</v>
      </c>
      <c r="C21" s="115">
        <f>H3/H8</f>
        <v>0.13167259786476868</v>
      </c>
      <c r="D21" s="124" t="s">
        <v>520</v>
      </c>
      <c r="E21" s="170" t="s">
        <v>436</v>
      </c>
      <c r="F21" s="171"/>
      <c r="G21" s="171"/>
      <c r="H21" s="171"/>
    </row>
    <row r="22" spans="1:8" ht="15">
      <c r="A22" s="76" t="s">
        <v>198</v>
      </c>
      <c r="B22" s="117">
        <f>B13/B17</f>
        <v>0.2571428571428571</v>
      </c>
      <c r="C22" s="117">
        <f>H4/H8</f>
        <v>0.28825622775800713</v>
      </c>
      <c r="D22" s="124" t="s">
        <v>358</v>
      </c>
      <c r="E22" s="170"/>
      <c r="F22" s="171"/>
      <c r="G22" s="171"/>
      <c r="H22" s="171"/>
    </row>
    <row r="23" spans="1:8" ht="15">
      <c r="A23" s="75" t="s">
        <v>0</v>
      </c>
      <c r="B23" s="115">
        <f>B14/B17</f>
        <v>0.2</v>
      </c>
      <c r="C23" s="115">
        <f>H5/H8</f>
        <v>0.19414788453934362</v>
      </c>
      <c r="D23" s="124" t="s">
        <v>358</v>
      </c>
      <c r="E23" s="170"/>
      <c r="F23" s="171"/>
      <c r="G23" s="171"/>
      <c r="H23" s="171"/>
    </row>
    <row r="24" spans="1:8" ht="15">
      <c r="A24" s="76" t="s">
        <v>51</v>
      </c>
      <c r="B24" s="117">
        <f>B15/B17</f>
        <v>0.11428571428571428</v>
      </c>
      <c r="C24" s="117">
        <f>H6/H8</f>
        <v>0.10676156583629894</v>
      </c>
      <c r="D24" s="124" t="s">
        <v>358</v>
      </c>
      <c r="E24" s="170"/>
      <c r="F24" s="171"/>
      <c r="G24" s="171"/>
      <c r="H24" s="171"/>
    </row>
    <row r="25" spans="1:8" ht="15">
      <c r="A25" s="75" t="s">
        <v>52</v>
      </c>
      <c r="B25" s="115">
        <f>B16/B17</f>
        <v>0.22857142857142856</v>
      </c>
      <c r="C25" s="115">
        <f>H7/H8</f>
        <v>0.2791617240015817</v>
      </c>
      <c r="D25" s="124" t="s">
        <v>520</v>
      </c>
      <c r="E25" s="170"/>
      <c r="F25" s="171"/>
      <c r="G25" s="171"/>
      <c r="H25" s="171"/>
    </row>
    <row r="26" spans="1:8" ht="15">
      <c r="A26" s="26"/>
      <c r="B26" s="119"/>
      <c r="C26" s="119"/>
      <c r="D26" s="119"/>
      <c r="E26" s="119"/>
      <c r="F26" s="119"/>
      <c r="G26" s="119"/>
      <c r="H26" s="119"/>
    </row>
  </sheetData>
  <mergeCells count="4">
    <mergeCell ref="B1:C1"/>
    <mergeCell ref="D1:E1"/>
    <mergeCell ref="F1:G1"/>
    <mergeCell ref="E21:H25"/>
  </mergeCells>
  <printOptions/>
  <pageMargins left="0.81" right="0.54" top="0.59" bottom="0.57" header="0.5" footer="0.5"/>
  <pageSetup horizontalDpi="300" verticalDpi="300" orientation="landscape" paperSize="9" r:id="rId2"/>
  <rowBreaks count="7" manualBreakCount="7">
    <brk id="26" max="255" man="1"/>
    <brk id="45" max="255" man="1"/>
    <brk id="64" max="255" man="1"/>
    <brk id="86" max="255" man="1"/>
    <brk id="108" max="255" man="1"/>
    <brk id="131" max="255" man="1"/>
    <brk id="156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4" sqref="A14"/>
    </sheetView>
  </sheetViews>
  <sheetFormatPr defaultColWidth="9.140625" defaultRowHeight="12.75"/>
  <cols>
    <col min="1" max="1" width="50.00390625" style="2" customWidth="1"/>
    <col min="2" max="16384" width="9.140625" style="2" customWidth="1"/>
  </cols>
  <sheetData>
    <row r="1" ht="42.75" customHeight="1">
      <c r="A1" s="85" t="s">
        <v>207</v>
      </c>
    </row>
    <row r="2" spans="1:2" ht="15">
      <c r="A2" s="31" t="s">
        <v>208</v>
      </c>
      <c r="B2" s="33">
        <v>1</v>
      </c>
    </row>
    <row r="3" spans="1:2" ht="15">
      <c r="A3" s="31" t="s">
        <v>209</v>
      </c>
      <c r="B3" s="33">
        <v>0.75</v>
      </c>
    </row>
    <row r="4" spans="1:2" ht="15">
      <c r="A4" s="31" t="s">
        <v>210</v>
      </c>
      <c r="B4" s="33">
        <v>0.5</v>
      </c>
    </row>
    <row r="5" spans="1:2" ht="15">
      <c r="A5" s="31" t="s">
        <v>211</v>
      </c>
      <c r="B5" s="33">
        <v>0.5</v>
      </c>
    </row>
    <row r="6" spans="1:2" ht="15">
      <c r="A6" s="31" t="s">
        <v>426</v>
      </c>
      <c r="B6" s="132">
        <v>0.5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B13" sqref="B13"/>
    </sheetView>
  </sheetViews>
  <sheetFormatPr defaultColWidth="9.140625" defaultRowHeight="12.75"/>
  <cols>
    <col min="1" max="1" width="29.28125" style="0" customWidth="1"/>
  </cols>
  <sheetData>
    <row r="1" ht="15.75">
      <c r="A1" s="146" t="s">
        <v>485</v>
      </c>
    </row>
    <row r="3" ht="12.75">
      <c r="A3" s="145" t="s">
        <v>519</v>
      </c>
    </row>
    <row r="4" spans="1:9" ht="15">
      <c r="A4" s="2" t="s">
        <v>484</v>
      </c>
      <c r="B4" s="2"/>
      <c r="C4" s="2"/>
      <c r="D4" s="2"/>
      <c r="E4" s="2"/>
      <c r="F4" s="2"/>
      <c r="G4" s="2"/>
      <c r="H4" s="2"/>
      <c r="I4" s="2"/>
    </row>
    <row r="5" spans="1:9" ht="15">
      <c r="A5" s="2" t="s">
        <v>483</v>
      </c>
      <c r="B5" s="2"/>
      <c r="C5" s="2"/>
      <c r="D5" s="2"/>
      <c r="E5" s="2"/>
      <c r="F5" s="2"/>
      <c r="G5" s="2"/>
      <c r="H5" s="2"/>
      <c r="I5" s="2"/>
    </row>
    <row r="6" spans="1:9" ht="15">
      <c r="A6" s="147" t="s">
        <v>512</v>
      </c>
      <c r="B6" s="179">
        <f>'Saat Bazında Hesaplama'!$I$7</f>
        <v>0.26337448559670784</v>
      </c>
      <c r="C6" s="2" t="s">
        <v>513</v>
      </c>
      <c r="D6" s="2"/>
      <c r="E6" s="2"/>
      <c r="F6" s="2"/>
      <c r="G6" s="2"/>
      <c r="H6" s="2"/>
      <c r="I6" s="2"/>
    </row>
    <row r="7" spans="1:9" ht="15">
      <c r="A7" s="148" t="s">
        <v>514</v>
      </c>
      <c r="B7" s="148">
        <f>'Saat Bazında Hesaplama'!$I$10</f>
        <v>0.5439093484419263</v>
      </c>
      <c r="C7" s="2"/>
      <c r="D7" s="2"/>
      <c r="E7" s="2"/>
      <c r="F7" s="2"/>
      <c r="G7" s="2"/>
      <c r="H7" s="2"/>
      <c r="I7" s="2"/>
    </row>
    <row r="8" spans="1:9" ht="15">
      <c r="A8" s="149" t="s">
        <v>515</v>
      </c>
      <c r="B8" s="180">
        <f>'Saat Bazında Hesaplama'!$I$8</f>
        <v>0.7820773930753565</v>
      </c>
      <c r="C8" s="2"/>
      <c r="D8" s="2"/>
      <c r="E8" s="2"/>
      <c r="F8" s="2"/>
      <c r="G8" s="2"/>
      <c r="H8" s="2"/>
      <c r="I8" s="2"/>
    </row>
    <row r="9" spans="1:9" ht="15">
      <c r="A9" s="149" t="s">
        <v>516</v>
      </c>
      <c r="B9" s="180">
        <f>'Saat Bazında Hesaplama'!$I$6</f>
        <v>0.8648648648648649</v>
      </c>
      <c r="C9" s="2"/>
      <c r="D9" s="2"/>
      <c r="E9" s="2"/>
      <c r="F9" s="2"/>
      <c r="G9" s="2"/>
      <c r="H9" s="2"/>
      <c r="I9" s="2"/>
    </row>
    <row r="10" spans="1:9" ht="15">
      <c r="A10" s="150" t="s">
        <v>517</v>
      </c>
      <c r="B10" s="181">
        <f>'Saat Bazında Hesaplama'!$I$9</f>
        <v>1.0666666666666667</v>
      </c>
      <c r="C10" s="2"/>
      <c r="D10" s="2"/>
      <c r="E10" s="2"/>
      <c r="F10" s="2"/>
      <c r="G10" s="2"/>
      <c r="H10" s="2"/>
      <c r="I10" s="2"/>
    </row>
    <row r="11" spans="1:9" ht="15">
      <c r="A11" s="2" t="s">
        <v>482</v>
      </c>
      <c r="B11" s="2"/>
      <c r="C11" s="2"/>
      <c r="D11" s="2"/>
      <c r="E11" s="2"/>
      <c r="F11" s="2"/>
      <c r="G11" s="2"/>
      <c r="H11" s="2"/>
      <c r="I11" s="2"/>
    </row>
    <row r="12" spans="1:9" ht="15">
      <c r="A12" s="2" t="s">
        <v>518</v>
      </c>
      <c r="B12" s="2"/>
      <c r="C12" s="2"/>
      <c r="D12" s="2"/>
      <c r="E12" s="2"/>
      <c r="F12" s="2"/>
      <c r="G12" s="2"/>
      <c r="H12" s="2"/>
      <c r="I12" s="2"/>
    </row>
    <row r="14" ht="12.75">
      <c r="A14" s="14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0"/>
  <sheetViews>
    <sheetView zoomScale="75" zoomScaleNormal="75" workbookViewId="0" topLeftCell="A1">
      <selection activeCell="G57" sqref="G57"/>
    </sheetView>
  </sheetViews>
  <sheetFormatPr defaultColWidth="9.140625" defaultRowHeight="12.75"/>
  <cols>
    <col min="1" max="1" width="8.421875" style="2" customWidth="1"/>
    <col min="2" max="2" width="34.7109375" style="2" customWidth="1"/>
    <col min="3" max="3" width="12.00390625" style="2" customWidth="1"/>
    <col min="4" max="4" width="8.57421875" style="2" bestFit="1" customWidth="1"/>
    <col min="5" max="5" width="6.57421875" style="2" customWidth="1"/>
    <col min="6" max="6" width="5.28125" style="2" bestFit="1" customWidth="1"/>
    <col min="7" max="8" width="9.140625" style="2" customWidth="1"/>
    <col min="9" max="9" width="7.140625" style="2" customWidth="1"/>
    <col min="10" max="10" width="4.8515625" style="91" bestFit="1" customWidth="1"/>
    <col min="11" max="11" width="7.140625" style="2" bestFit="1" customWidth="1"/>
    <col min="12" max="13" width="9.00390625" style="2" customWidth="1"/>
    <col min="14" max="14" width="9.140625" style="2" customWidth="1"/>
    <col min="15" max="15" width="12.8515625" style="2" bestFit="1" customWidth="1"/>
    <col min="16" max="16" width="12.421875" style="2" customWidth="1"/>
    <col min="17" max="16384" width="9.140625" style="2" customWidth="1"/>
  </cols>
  <sheetData>
    <row r="1" spans="1:16" ht="15">
      <c r="A1" s="1" t="s">
        <v>2</v>
      </c>
      <c r="B1" s="1"/>
      <c r="C1" s="4"/>
      <c r="D1" s="1"/>
      <c r="E1" s="1"/>
      <c r="F1" s="1"/>
      <c r="G1" s="1"/>
      <c r="H1" s="1"/>
      <c r="I1" s="1"/>
      <c r="J1" s="87"/>
      <c r="K1" s="1"/>
      <c r="L1" s="1"/>
      <c r="M1" s="1"/>
      <c r="O1" s="1"/>
      <c r="P1" s="1"/>
    </row>
    <row r="2" spans="1:16" ht="45">
      <c r="A2" s="35" t="s">
        <v>1</v>
      </c>
      <c r="B2" s="35" t="s">
        <v>3</v>
      </c>
      <c r="C2" s="35" t="s">
        <v>11</v>
      </c>
      <c r="D2" s="35" t="s">
        <v>24</v>
      </c>
      <c r="E2" s="35" t="s">
        <v>9</v>
      </c>
      <c r="F2" s="35" t="s">
        <v>4</v>
      </c>
      <c r="G2" s="35" t="s">
        <v>8</v>
      </c>
      <c r="H2" s="35" t="s">
        <v>179</v>
      </c>
      <c r="I2" s="35" t="s">
        <v>5</v>
      </c>
      <c r="J2" s="88" t="s">
        <v>6</v>
      </c>
      <c r="K2" s="35" t="s">
        <v>47</v>
      </c>
      <c r="L2" s="35" t="s">
        <v>184</v>
      </c>
      <c r="M2" s="35" t="s">
        <v>185</v>
      </c>
      <c r="O2" s="20" t="s">
        <v>54</v>
      </c>
      <c r="P2" s="19"/>
    </row>
    <row r="3" spans="1:16" ht="15">
      <c r="A3" s="149" t="s">
        <v>199</v>
      </c>
      <c r="B3" s="31" t="s">
        <v>200</v>
      </c>
      <c r="C3" s="34" t="s">
        <v>313</v>
      </c>
      <c r="D3" s="31" t="s">
        <v>17</v>
      </c>
      <c r="E3" s="31" t="s">
        <v>27</v>
      </c>
      <c r="F3" s="31">
        <v>0</v>
      </c>
      <c r="G3" s="31">
        <v>0</v>
      </c>
      <c r="H3" s="31">
        <f>F3+G3</f>
        <v>0</v>
      </c>
      <c r="I3" s="31">
        <f>F3+(G3/2)</f>
        <v>0</v>
      </c>
      <c r="J3" s="89" t="s">
        <v>23</v>
      </c>
      <c r="K3" s="32">
        <f>'Parametre ve Katsayılar'!B2</f>
        <v>1</v>
      </c>
      <c r="L3" s="32">
        <f>I3*K3</f>
        <v>0</v>
      </c>
      <c r="M3" s="32">
        <f>H3*K3</f>
        <v>0</v>
      </c>
      <c r="O3" s="24" t="s">
        <v>61</v>
      </c>
      <c r="P3" s="24">
        <v>1</v>
      </c>
    </row>
    <row r="4" spans="1:16" ht="15">
      <c r="A4" s="172" t="s">
        <v>199</v>
      </c>
      <c r="B4" s="31" t="s">
        <v>200</v>
      </c>
      <c r="C4" s="34" t="s">
        <v>62</v>
      </c>
      <c r="D4" s="31" t="s">
        <v>17</v>
      </c>
      <c r="E4" s="31" t="s">
        <v>27</v>
      </c>
      <c r="F4" s="31">
        <v>4</v>
      </c>
      <c r="G4" s="31">
        <v>0</v>
      </c>
      <c r="H4" s="31">
        <f aca="true" t="shared" si="0" ref="H4:H43">F4+G4</f>
        <v>4</v>
      </c>
      <c r="I4" s="31">
        <f aca="true" t="shared" si="1" ref="I4:I39">F4+(G4/2)</f>
        <v>4</v>
      </c>
      <c r="J4" s="89" t="s">
        <v>23</v>
      </c>
      <c r="K4" s="32">
        <f>'Parametre ve Katsayılar'!B2</f>
        <v>1</v>
      </c>
      <c r="L4" s="32">
        <f aca="true" t="shared" si="2" ref="L4:L43">I4*K4</f>
        <v>4</v>
      </c>
      <c r="M4" s="32">
        <f aca="true" t="shared" si="3" ref="M4:M43">H4*K4</f>
        <v>4</v>
      </c>
      <c r="O4" s="24" t="s">
        <v>62</v>
      </c>
      <c r="P4" s="24">
        <v>1</v>
      </c>
    </row>
    <row r="5" spans="1:16" ht="15">
      <c r="A5" s="172" t="s">
        <v>199</v>
      </c>
      <c r="B5" s="31" t="s">
        <v>200</v>
      </c>
      <c r="C5" s="34" t="s">
        <v>310</v>
      </c>
      <c r="D5" s="31" t="s">
        <v>17</v>
      </c>
      <c r="E5" s="31" t="s">
        <v>27</v>
      </c>
      <c r="F5" s="31">
        <v>4</v>
      </c>
      <c r="G5" s="31">
        <v>0</v>
      </c>
      <c r="H5" s="31">
        <f t="shared" si="0"/>
        <v>4</v>
      </c>
      <c r="I5" s="31">
        <f t="shared" si="1"/>
        <v>4</v>
      </c>
      <c r="J5" s="89" t="s">
        <v>23</v>
      </c>
      <c r="K5" s="32">
        <f>'Parametre ve Katsayılar'!B2</f>
        <v>1</v>
      </c>
      <c r="L5" s="32">
        <f t="shared" si="2"/>
        <v>4</v>
      </c>
      <c r="M5" s="32">
        <f t="shared" si="3"/>
        <v>4</v>
      </c>
      <c r="O5" s="24" t="s">
        <v>63</v>
      </c>
      <c r="P5" s="24">
        <v>1</v>
      </c>
    </row>
    <row r="6" spans="1:16" ht="15">
      <c r="A6" s="149">
        <v>2600</v>
      </c>
      <c r="B6" s="31" t="s">
        <v>200</v>
      </c>
      <c r="C6" s="34" t="s">
        <v>312</v>
      </c>
      <c r="D6" s="31" t="s">
        <v>17</v>
      </c>
      <c r="E6" s="31" t="s">
        <v>27</v>
      </c>
      <c r="F6" s="31">
        <v>0</v>
      </c>
      <c r="G6" s="31">
        <v>0</v>
      </c>
      <c r="H6" s="31">
        <f>F6+G6</f>
        <v>0</v>
      </c>
      <c r="I6" s="31">
        <f>F6+(G6/2)</f>
        <v>0</v>
      </c>
      <c r="J6" s="89" t="s">
        <v>23</v>
      </c>
      <c r="K6" s="32">
        <f>'Parametre ve Katsayılar'!B2</f>
        <v>1</v>
      </c>
      <c r="L6" s="32">
        <f>I6*K6</f>
        <v>0</v>
      </c>
      <c r="M6" s="32">
        <f>H6*K6</f>
        <v>0</v>
      </c>
      <c r="O6" s="24" t="s">
        <v>64</v>
      </c>
      <c r="P6" s="24">
        <v>1</v>
      </c>
    </row>
    <row r="7" spans="1:16" ht="15">
      <c r="A7" s="142" t="s">
        <v>201</v>
      </c>
      <c r="B7" s="31" t="s">
        <v>202</v>
      </c>
      <c r="C7" s="34" t="s">
        <v>61</v>
      </c>
      <c r="D7" s="31" t="s">
        <v>17</v>
      </c>
      <c r="E7" s="31" t="s">
        <v>18</v>
      </c>
      <c r="F7" s="31">
        <v>1</v>
      </c>
      <c r="G7" s="31">
        <v>1</v>
      </c>
      <c r="H7" s="31">
        <f t="shared" si="0"/>
        <v>2</v>
      </c>
      <c r="I7" s="31">
        <f t="shared" si="1"/>
        <v>1.5</v>
      </c>
      <c r="J7" s="89" t="s">
        <v>23</v>
      </c>
      <c r="K7" s="32">
        <f>'Parametre ve Katsayılar'!B2</f>
        <v>1</v>
      </c>
      <c r="L7" s="32">
        <f t="shared" si="2"/>
        <v>1.5</v>
      </c>
      <c r="M7" s="32">
        <f t="shared" si="3"/>
        <v>2</v>
      </c>
      <c r="O7" s="24" t="s">
        <v>65</v>
      </c>
      <c r="P7" s="24">
        <v>1</v>
      </c>
    </row>
    <row r="8" spans="1:16" ht="15">
      <c r="A8" s="142" t="s">
        <v>201</v>
      </c>
      <c r="B8" s="31" t="s">
        <v>202</v>
      </c>
      <c r="C8" s="34" t="s">
        <v>62</v>
      </c>
      <c r="D8" s="31" t="s">
        <v>17</v>
      </c>
      <c r="E8" s="31" t="s">
        <v>18</v>
      </c>
      <c r="F8" s="31">
        <v>1</v>
      </c>
      <c r="G8" s="31">
        <v>1</v>
      </c>
      <c r="H8" s="31">
        <f t="shared" si="0"/>
        <v>2</v>
      </c>
      <c r="I8" s="31">
        <f t="shared" si="1"/>
        <v>1.5</v>
      </c>
      <c r="J8" s="89" t="s">
        <v>23</v>
      </c>
      <c r="K8" s="32">
        <f>'Parametre ve Katsayılar'!B2</f>
        <v>1</v>
      </c>
      <c r="L8" s="32">
        <f t="shared" si="2"/>
        <v>1.5</v>
      </c>
      <c r="M8" s="32">
        <f t="shared" si="3"/>
        <v>2</v>
      </c>
      <c r="O8" s="24" t="s">
        <v>68</v>
      </c>
      <c r="P8" s="24">
        <v>1</v>
      </c>
    </row>
    <row r="9" spans="1:16" ht="15">
      <c r="A9" s="142" t="s">
        <v>201</v>
      </c>
      <c r="B9" s="31" t="s">
        <v>202</v>
      </c>
      <c r="C9" s="34" t="s">
        <v>310</v>
      </c>
      <c r="D9" s="31" t="s">
        <v>17</v>
      </c>
      <c r="E9" s="31" t="s">
        <v>18</v>
      </c>
      <c r="F9" s="31">
        <v>1</v>
      </c>
      <c r="G9" s="31">
        <v>1</v>
      </c>
      <c r="H9" s="31">
        <f t="shared" si="0"/>
        <v>2</v>
      </c>
      <c r="I9" s="31">
        <f t="shared" si="1"/>
        <v>1.5</v>
      </c>
      <c r="J9" s="89" t="s">
        <v>23</v>
      </c>
      <c r="K9" s="32">
        <f>'Parametre ve Katsayılar'!B2</f>
        <v>1</v>
      </c>
      <c r="L9" s="32">
        <f t="shared" si="2"/>
        <v>1.5</v>
      </c>
      <c r="M9" s="32">
        <f t="shared" si="3"/>
        <v>2</v>
      </c>
      <c r="O9" s="24" t="s">
        <v>66</v>
      </c>
      <c r="P9" s="24">
        <v>1</v>
      </c>
    </row>
    <row r="10" spans="1:16" ht="15">
      <c r="A10" s="172"/>
      <c r="B10" s="31" t="s">
        <v>202</v>
      </c>
      <c r="C10" s="34" t="s">
        <v>312</v>
      </c>
      <c r="D10" s="31"/>
      <c r="E10" s="31" t="s">
        <v>27</v>
      </c>
      <c r="F10" s="31">
        <v>2</v>
      </c>
      <c r="G10" s="31">
        <v>2</v>
      </c>
      <c r="H10" s="31">
        <f t="shared" si="0"/>
        <v>4</v>
      </c>
      <c r="I10" s="31">
        <f t="shared" si="1"/>
        <v>3</v>
      </c>
      <c r="J10" s="89"/>
      <c r="K10" s="32">
        <f>'Parametre ve Katsayılar'!B2</f>
        <v>1</v>
      </c>
      <c r="L10" s="32">
        <f t="shared" si="2"/>
        <v>3</v>
      </c>
      <c r="M10" s="32">
        <f t="shared" si="3"/>
        <v>4</v>
      </c>
      <c r="O10" s="24"/>
      <c r="P10" s="24"/>
    </row>
    <row r="11" spans="1:16" ht="15">
      <c r="A11" s="142">
        <v>2600</v>
      </c>
      <c r="B11" s="31" t="s">
        <v>202</v>
      </c>
      <c r="C11" s="34" t="s">
        <v>416</v>
      </c>
      <c r="D11" s="157">
        <v>2600</v>
      </c>
      <c r="E11" s="31" t="s">
        <v>18</v>
      </c>
      <c r="F11" s="31">
        <v>3</v>
      </c>
      <c r="G11" s="31">
        <v>0</v>
      </c>
      <c r="H11" s="31">
        <f t="shared" si="0"/>
        <v>3</v>
      </c>
      <c r="I11" s="31">
        <f t="shared" si="1"/>
        <v>3</v>
      </c>
      <c r="J11" s="89"/>
      <c r="K11" s="32">
        <f>'Parametre ve Katsayılar'!B2</f>
        <v>1</v>
      </c>
      <c r="L11" s="32">
        <f t="shared" si="2"/>
        <v>3</v>
      </c>
      <c r="M11" s="32">
        <f t="shared" si="3"/>
        <v>3</v>
      </c>
      <c r="O11" s="24"/>
      <c r="P11" s="24"/>
    </row>
    <row r="12" spans="1:16" ht="15">
      <c r="A12" s="142" t="s">
        <v>492</v>
      </c>
      <c r="B12" s="31" t="s">
        <v>202</v>
      </c>
      <c r="C12" s="34" t="s">
        <v>310</v>
      </c>
      <c r="D12" s="31" t="s">
        <v>17</v>
      </c>
      <c r="E12" s="31" t="s">
        <v>18</v>
      </c>
      <c r="F12" s="31">
        <v>4</v>
      </c>
      <c r="G12" s="31">
        <v>0</v>
      </c>
      <c r="H12" s="31">
        <f t="shared" si="0"/>
        <v>4</v>
      </c>
      <c r="I12" s="31">
        <f t="shared" si="1"/>
        <v>4</v>
      </c>
      <c r="J12" s="89"/>
      <c r="K12" s="32">
        <f>'Parametre ve Katsayılar'!B2</f>
        <v>1</v>
      </c>
      <c r="L12" s="32">
        <f t="shared" si="2"/>
        <v>4</v>
      </c>
      <c r="M12" s="32">
        <f t="shared" si="3"/>
        <v>4</v>
      </c>
      <c r="O12" s="24"/>
      <c r="P12" s="24"/>
    </row>
    <row r="13" spans="1:16" ht="15">
      <c r="A13" s="149" t="s">
        <v>204</v>
      </c>
      <c r="B13" s="31" t="s">
        <v>203</v>
      </c>
      <c r="C13" s="34" t="s">
        <v>311</v>
      </c>
      <c r="D13" s="31" t="s">
        <v>17</v>
      </c>
      <c r="E13" s="31" t="s">
        <v>18</v>
      </c>
      <c r="F13" s="31">
        <v>0</v>
      </c>
      <c r="G13" s="31">
        <v>0</v>
      </c>
      <c r="H13" s="31">
        <f t="shared" si="0"/>
        <v>0</v>
      </c>
      <c r="I13" s="31">
        <f t="shared" si="1"/>
        <v>0</v>
      </c>
      <c r="J13" s="89" t="s">
        <v>23</v>
      </c>
      <c r="K13" s="32">
        <f>'Parametre ve Katsayılar'!B2</f>
        <v>1</v>
      </c>
      <c r="L13" s="32">
        <f t="shared" si="2"/>
        <v>0</v>
      </c>
      <c r="M13" s="32">
        <f t="shared" si="3"/>
        <v>0</v>
      </c>
      <c r="O13" s="24"/>
      <c r="P13" s="24"/>
    </row>
    <row r="14" spans="1:16" ht="15">
      <c r="A14" s="142" t="s">
        <v>204</v>
      </c>
      <c r="B14" s="31" t="s">
        <v>203</v>
      </c>
      <c r="C14" s="34" t="s">
        <v>312</v>
      </c>
      <c r="D14" s="31" t="s">
        <v>17</v>
      </c>
      <c r="E14" s="31" t="s">
        <v>18</v>
      </c>
      <c r="F14" s="31">
        <v>1</v>
      </c>
      <c r="G14" s="31">
        <v>1</v>
      </c>
      <c r="H14" s="31">
        <f t="shared" si="0"/>
        <v>2</v>
      </c>
      <c r="I14" s="31">
        <f t="shared" si="1"/>
        <v>1.5</v>
      </c>
      <c r="J14" s="89" t="s">
        <v>23</v>
      </c>
      <c r="K14" s="32">
        <f>'Parametre ve Katsayılar'!B2</f>
        <v>1</v>
      </c>
      <c r="L14" s="32">
        <f t="shared" si="2"/>
        <v>1.5</v>
      </c>
      <c r="M14" s="32">
        <f t="shared" si="3"/>
        <v>2</v>
      </c>
      <c r="O14" s="24"/>
      <c r="P14" s="24"/>
    </row>
    <row r="15" spans="1:16" ht="15">
      <c r="A15" s="142" t="s">
        <v>204</v>
      </c>
      <c r="B15" s="31" t="s">
        <v>203</v>
      </c>
      <c r="C15" s="34" t="s">
        <v>313</v>
      </c>
      <c r="D15" s="31" t="s">
        <v>17</v>
      </c>
      <c r="E15" s="31" t="s">
        <v>18</v>
      </c>
      <c r="F15" s="31">
        <v>1</v>
      </c>
      <c r="G15" s="31">
        <v>1</v>
      </c>
      <c r="H15" s="31">
        <f t="shared" si="0"/>
        <v>2</v>
      </c>
      <c r="I15" s="31">
        <f t="shared" si="1"/>
        <v>1.5</v>
      </c>
      <c r="J15" s="89" t="s">
        <v>23</v>
      </c>
      <c r="K15" s="32">
        <f>'Parametre ve Katsayılar'!B2</f>
        <v>1</v>
      </c>
      <c r="L15" s="32">
        <f t="shared" si="2"/>
        <v>1.5</v>
      </c>
      <c r="M15" s="32">
        <f t="shared" si="3"/>
        <v>2</v>
      </c>
      <c r="O15" s="24"/>
      <c r="P15" s="24"/>
    </row>
    <row r="16" spans="1:16" ht="15">
      <c r="A16" s="149" t="s">
        <v>206</v>
      </c>
      <c r="B16" s="31" t="s">
        <v>205</v>
      </c>
      <c r="C16" s="34" t="s">
        <v>61</v>
      </c>
      <c r="D16" s="31" t="s">
        <v>17</v>
      </c>
      <c r="E16" s="31" t="s">
        <v>27</v>
      </c>
      <c r="F16" s="31">
        <v>0</v>
      </c>
      <c r="G16" s="31">
        <v>0</v>
      </c>
      <c r="H16" s="31">
        <f t="shared" si="0"/>
        <v>0</v>
      </c>
      <c r="I16" s="31">
        <f t="shared" si="1"/>
        <v>0</v>
      </c>
      <c r="J16" s="89" t="s">
        <v>23</v>
      </c>
      <c r="K16" s="32">
        <f>'Parametre ve Katsayılar'!B2</f>
        <v>1</v>
      </c>
      <c r="L16" s="32">
        <f t="shared" si="2"/>
        <v>0</v>
      </c>
      <c r="M16" s="32">
        <f t="shared" si="3"/>
        <v>0</v>
      </c>
      <c r="O16" s="25"/>
      <c r="P16" s="25"/>
    </row>
    <row r="17" spans="1:16" ht="15">
      <c r="A17" s="172" t="s">
        <v>206</v>
      </c>
      <c r="B17" s="31" t="s">
        <v>205</v>
      </c>
      <c r="C17" s="34" t="s">
        <v>312</v>
      </c>
      <c r="D17" s="31" t="s">
        <v>17</v>
      </c>
      <c r="E17" s="31" t="s">
        <v>27</v>
      </c>
      <c r="F17" s="31">
        <v>2</v>
      </c>
      <c r="G17" s="31">
        <v>2</v>
      </c>
      <c r="H17" s="31">
        <f t="shared" si="0"/>
        <v>4</v>
      </c>
      <c r="I17" s="31">
        <f t="shared" si="1"/>
        <v>3</v>
      </c>
      <c r="J17" s="89" t="s">
        <v>23</v>
      </c>
      <c r="K17" s="32">
        <f>'Parametre ve Katsayılar'!B2</f>
        <v>1</v>
      </c>
      <c r="L17" s="32">
        <f t="shared" si="2"/>
        <v>3</v>
      </c>
      <c r="M17" s="32">
        <f t="shared" si="3"/>
        <v>4</v>
      </c>
      <c r="O17" s="24"/>
      <c r="P17" s="24"/>
    </row>
    <row r="18" spans="1:16" ht="15">
      <c r="A18" s="172" t="s">
        <v>206</v>
      </c>
      <c r="B18" s="31" t="s">
        <v>205</v>
      </c>
      <c r="C18" s="34" t="s">
        <v>312</v>
      </c>
      <c r="D18" s="31" t="s">
        <v>17</v>
      </c>
      <c r="E18" s="31" t="s">
        <v>27</v>
      </c>
      <c r="F18" s="31">
        <v>2</v>
      </c>
      <c r="G18" s="31">
        <v>2</v>
      </c>
      <c r="H18" s="31">
        <f t="shared" si="0"/>
        <v>4</v>
      </c>
      <c r="I18" s="31">
        <f t="shared" si="1"/>
        <v>3</v>
      </c>
      <c r="J18" s="89" t="s">
        <v>23</v>
      </c>
      <c r="K18" s="32">
        <f>'Parametre ve Katsayılar'!B2</f>
        <v>1</v>
      </c>
      <c r="L18" s="32">
        <f t="shared" si="2"/>
        <v>3</v>
      </c>
      <c r="M18" s="32">
        <f t="shared" si="3"/>
        <v>4</v>
      </c>
      <c r="O18" s="24"/>
      <c r="P18" s="24"/>
    </row>
    <row r="19" spans="1:16" ht="17.25" customHeight="1">
      <c r="A19" s="149"/>
      <c r="B19" s="31" t="s">
        <v>134</v>
      </c>
      <c r="C19" s="34" t="s">
        <v>385</v>
      </c>
      <c r="D19" s="31" t="s">
        <v>17</v>
      </c>
      <c r="E19" s="31" t="s">
        <v>18</v>
      </c>
      <c r="F19" s="31">
        <v>0</v>
      </c>
      <c r="G19" s="31">
        <v>0</v>
      </c>
      <c r="H19" s="31">
        <f t="shared" si="0"/>
        <v>0</v>
      </c>
      <c r="I19" s="31">
        <f t="shared" si="1"/>
        <v>0</v>
      </c>
      <c r="J19" s="89"/>
      <c r="K19" s="32">
        <f>'Parametre ve Katsayılar'!B6</f>
        <v>0.5</v>
      </c>
      <c r="L19" s="32">
        <f t="shared" si="2"/>
        <v>0</v>
      </c>
      <c r="M19" s="32">
        <f t="shared" si="3"/>
        <v>0</v>
      </c>
      <c r="O19" s="24"/>
      <c r="P19" s="24"/>
    </row>
    <row r="20" spans="1:16" ht="15">
      <c r="A20" s="142"/>
      <c r="B20" s="31" t="s">
        <v>134</v>
      </c>
      <c r="C20" s="34" t="s">
        <v>244</v>
      </c>
      <c r="D20" s="31" t="s">
        <v>17</v>
      </c>
      <c r="E20" s="31"/>
      <c r="F20" s="31">
        <v>2</v>
      </c>
      <c r="G20" s="31">
        <v>6</v>
      </c>
      <c r="H20" s="31">
        <f t="shared" si="0"/>
        <v>8</v>
      </c>
      <c r="I20" s="31">
        <f t="shared" si="1"/>
        <v>5</v>
      </c>
      <c r="J20" s="89" t="s">
        <v>23</v>
      </c>
      <c r="K20" s="32">
        <f>'Parametre ve Katsayılar'!B6</f>
        <v>0.5</v>
      </c>
      <c r="L20" s="32">
        <f t="shared" si="2"/>
        <v>2.5</v>
      </c>
      <c r="M20" s="32">
        <f t="shared" si="3"/>
        <v>4</v>
      </c>
      <c r="O20" s="24"/>
      <c r="P20" s="24"/>
    </row>
    <row r="21" spans="1:16" ht="15">
      <c r="A21" s="172" t="s">
        <v>412</v>
      </c>
      <c r="B21" s="31" t="s">
        <v>413</v>
      </c>
      <c r="C21" s="34" t="s">
        <v>416</v>
      </c>
      <c r="D21" s="31" t="s">
        <v>17</v>
      </c>
      <c r="E21" s="31" t="s">
        <v>27</v>
      </c>
      <c r="F21" s="31">
        <v>0</v>
      </c>
      <c r="G21" s="31">
        <v>2</v>
      </c>
      <c r="H21" s="31">
        <f t="shared" si="0"/>
        <v>2</v>
      </c>
      <c r="I21" s="31">
        <f t="shared" si="1"/>
        <v>1</v>
      </c>
      <c r="J21" s="89"/>
      <c r="K21" s="32">
        <f>'Parametre ve Katsayılar'!B6</f>
        <v>0.5</v>
      </c>
      <c r="L21" s="32">
        <f t="shared" si="2"/>
        <v>0.5</v>
      </c>
      <c r="M21" s="32">
        <f t="shared" si="3"/>
        <v>1</v>
      </c>
      <c r="O21" s="24"/>
      <c r="P21" s="24"/>
    </row>
    <row r="22" spans="1:16" ht="15">
      <c r="A22" s="172" t="s">
        <v>412</v>
      </c>
      <c r="B22" s="31" t="s">
        <v>413</v>
      </c>
      <c r="C22" s="34" t="s">
        <v>394</v>
      </c>
      <c r="D22" s="31" t="s">
        <v>17</v>
      </c>
      <c r="E22" s="31" t="s">
        <v>27</v>
      </c>
      <c r="F22" s="31">
        <v>0</v>
      </c>
      <c r="G22" s="31">
        <v>2</v>
      </c>
      <c r="H22" s="31">
        <f t="shared" si="0"/>
        <v>2</v>
      </c>
      <c r="I22" s="31">
        <f t="shared" si="1"/>
        <v>1</v>
      </c>
      <c r="J22" s="89"/>
      <c r="K22" s="32">
        <f>'Parametre ve Katsayılar'!B6</f>
        <v>0.5</v>
      </c>
      <c r="L22" s="32">
        <f t="shared" si="2"/>
        <v>0.5</v>
      </c>
      <c r="M22" s="32">
        <f t="shared" si="3"/>
        <v>1</v>
      </c>
      <c r="O22" s="24"/>
      <c r="P22" s="24"/>
    </row>
    <row r="23" spans="1:16" ht="15">
      <c r="A23" s="142" t="s">
        <v>412</v>
      </c>
      <c r="B23" s="31" t="s">
        <v>413</v>
      </c>
      <c r="C23" s="34" t="s">
        <v>418</v>
      </c>
      <c r="D23" s="31" t="s">
        <v>17</v>
      </c>
      <c r="E23" s="31" t="s">
        <v>18</v>
      </c>
      <c r="F23" s="31">
        <v>0</v>
      </c>
      <c r="G23" s="31">
        <v>2</v>
      </c>
      <c r="H23" s="31">
        <f t="shared" si="0"/>
        <v>2</v>
      </c>
      <c r="I23" s="31">
        <f t="shared" si="1"/>
        <v>1</v>
      </c>
      <c r="J23" s="89"/>
      <c r="K23" s="32">
        <f>'Parametre ve Katsayılar'!B6</f>
        <v>0.5</v>
      </c>
      <c r="L23" s="32">
        <f t="shared" si="2"/>
        <v>0.5</v>
      </c>
      <c r="M23" s="32">
        <f t="shared" si="3"/>
        <v>1</v>
      </c>
      <c r="O23" s="24"/>
      <c r="P23" s="24"/>
    </row>
    <row r="24" spans="1:16" ht="15">
      <c r="A24" s="172" t="s">
        <v>412</v>
      </c>
      <c r="B24" s="31" t="s">
        <v>413</v>
      </c>
      <c r="C24" s="34" t="s">
        <v>420</v>
      </c>
      <c r="D24" s="31" t="s">
        <v>17</v>
      </c>
      <c r="E24" s="31" t="s">
        <v>27</v>
      </c>
      <c r="F24" s="31">
        <v>0</v>
      </c>
      <c r="G24" s="31">
        <v>2</v>
      </c>
      <c r="H24" s="31">
        <f t="shared" si="0"/>
        <v>2</v>
      </c>
      <c r="I24" s="31">
        <f t="shared" si="1"/>
        <v>1</v>
      </c>
      <c r="J24" s="89"/>
      <c r="K24" s="32">
        <f>'Parametre ve Katsayılar'!B6</f>
        <v>0.5</v>
      </c>
      <c r="L24" s="32">
        <f t="shared" si="2"/>
        <v>0.5</v>
      </c>
      <c r="M24" s="32">
        <f t="shared" si="3"/>
        <v>1</v>
      </c>
      <c r="O24" s="24"/>
      <c r="P24" s="24"/>
    </row>
    <row r="25" spans="1:16" ht="15">
      <c r="A25" s="172" t="s">
        <v>412</v>
      </c>
      <c r="B25" s="31" t="s">
        <v>413</v>
      </c>
      <c r="C25" s="34" t="s">
        <v>419</v>
      </c>
      <c r="D25" s="31" t="s">
        <v>17</v>
      </c>
      <c r="E25" s="31" t="s">
        <v>27</v>
      </c>
      <c r="F25" s="31">
        <v>0</v>
      </c>
      <c r="G25" s="31">
        <v>2</v>
      </c>
      <c r="H25" s="31">
        <f t="shared" si="0"/>
        <v>2</v>
      </c>
      <c r="I25" s="31">
        <f t="shared" si="1"/>
        <v>1</v>
      </c>
      <c r="J25" s="89"/>
      <c r="K25" s="32">
        <f>'Parametre ve Katsayılar'!B6</f>
        <v>0.5</v>
      </c>
      <c r="L25" s="32">
        <f t="shared" si="2"/>
        <v>0.5</v>
      </c>
      <c r="M25" s="32">
        <f t="shared" si="3"/>
        <v>1</v>
      </c>
      <c r="O25" s="24"/>
      <c r="P25" s="24"/>
    </row>
    <row r="26" spans="1:16" ht="15">
      <c r="A26" s="142" t="s">
        <v>412</v>
      </c>
      <c r="B26" s="31" t="s">
        <v>413</v>
      </c>
      <c r="C26" s="34" t="s">
        <v>419</v>
      </c>
      <c r="D26" s="31" t="s">
        <v>17</v>
      </c>
      <c r="E26" s="31" t="s">
        <v>18</v>
      </c>
      <c r="F26" s="31">
        <v>0</v>
      </c>
      <c r="G26" s="31">
        <v>2</v>
      </c>
      <c r="H26" s="31">
        <f t="shared" si="0"/>
        <v>2</v>
      </c>
      <c r="I26" s="31">
        <f t="shared" si="1"/>
        <v>1</v>
      </c>
      <c r="J26" s="89"/>
      <c r="K26" s="32">
        <f>'Parametre ve Katsayılar'!B6</f>
        <v>0.5</v>
      </c>
      <c r="L26" s="32">
        <f t="shared" si="2"/>
        <v>0.5</v>
      </c>
      <c r="M26" s="32">
        <f t="shared" si="3"/>
        <v>1</v>
      </c>
      <c r="O26" s="24"/>
      <c r="P26" s="24"/>
    </row>
    <row r="27" spans="1:16" ht="15">
      <c r="A27" s="142" t="s">
        <v>412</v>
      </c>
      <c r="B27" s="31" t="s">
        <v>413</v>
      </c>
      <c r="C27" s="34" t="s">
        <v>394</v>
      </c>
      <c r="D27" s="31" t="s">
        <v>17</v>
      </c>
      <c r="E27" s="31" t="s">
        <v>18</v>
      </c>
      <c r="F27" s="31">
        <v>0</v>
      </c>
      <c r="G27" s="31">
        <v>2</v>
      </c>
      <c r="H27" s="31">
        <f t="shared" si="0"/>
        <v>2</v>
      </c>
      <c r="I27" s="31">
        <f t="shared" si="1"/>
        <v>1</v>
      </c>
      <c r="J27" s="89"/>
      <c r="K27" s="32">
        <f>'Parametre ve Katsayılar'!B6</f>
        <v>0.5</v>
      </c>
      <c r="L27" s="32">
        <f t="shared" si="2"/>
        <v>0.5</v>
      </c>
      <c r="M27" s="32">
        <f t="shared" si="3"/>
        <v>1</v>
      </c>
      <c r="O27" s="24"/>
      <c r="P27" s="24"/>
    </row>
    <row r="28" spans="1:16" ht="15">
      <c r="A28" s="142" t="s">
        <v>173</v>
      </c>
      <c r="B28" s="31" t="s">
        <v>12</v>
      </c>
      <c r="C28" s="34" t="s">
        <v>61</v>
      </c>
      <c r="D28" s="31" t="s">
        <v>17</v>
      </c>
      <c r="E28" s="31" t="s">
        <v>18</v>
      </c>
      <c r="F28" s="31">
        <v>2</v>
      </c>
      <c r="G28" s="31">
        <v>6</v>
      </c>
      <c r="H28" s="31">
        <f t="shared" si="0"/>
        <v>8</v>
      </c>
      <c r="I28" s="31">
        <f t="shared" si="1"/>
        <v>5</v>
      </c>
      <c r="J28" s="89" t="s">
        <v>23</v>
      </c>
      <c r="K28" s="32">
        <f>'Parametre ve Katsayılar'!B6</f>
        <v>0.5</v>
      </c>
      <c r="L28" s="32">
        <f t="shared" si="2"/>
        <v>2.5</v>
      </c>
      <c r="M28" s="32">
        <f t="shared" si="3"/>
        <v>4</v>
      </c>
      <c r="O28" s="24"/>
      <c r="P28" s="24"/>
    </row>
    <row r="29" spans="1:16" ht="15">
      <c r="A29" s="149" t="s">
        <v>173</v>
      </c>
      <c r="B29" s="31" t="s">
        <v>12</v>
      </c>
      <c r="C29" s="34" t="s">
        <v>62</v>
      </c>
      <c r="D29" s="31" t="s">
        <v>17</v>
      </c>
      <c r="E29" s="31" t="s">
        <v>18</v>
      </c>
      <c r="F29" s="31">
        <v>0</v>
      </c>
      <c r="G29" s="31">
        <v>0</v>
      </c>
      <c r="H29" s="31">
        <f t="shared" si="0"/>
        <v>0</v>
      </c>
      <c r="I29" s="31">
        <f t="shared" si="1"/>
        <v>0</v>
      </c>
      <c r="J29" s="89" t="s">
        <v>23</v>
      </c>
      <c r="K29" s="32">
        <f>'Parametre ve Katsayılar'!B6</f>
        <v>0.5</v>
      </c>
      <c r="L29" s="32">
        <f t="shared" si="2"/>
        <v>0</v>
      </c>
      <c r="M29" s="32">
        <f t="shared" si="3"/>
        <v>0</v>
      </c>
      <c r="O29" s="24"/>
      <c r="P29" s="24"/>
    </row>
    <row r="30" spans="1:16" ht="15">
      <c r="A30" s="149" t="s">
        <v>173</v>
      </c>
      <c r="B30" s="31" t="s">
        <v>12</v>
      </c>
      <c r="C30" s="34" t="s">
        <v>63</v>
      </c>
      <c r="D30" s="31" t="s">
        <v>17</v>
      </c>
      <c r="E30" s="31" t="s">
        <v>18</v>
      </c>
      <c r="F30" s="31">
        <v>0</v>
      </c>
      <c r="G30" s="31">
        <v>0</v>
      </c>
      <c r="H30" s="31">
        <f t="shared" si="0"/>
        <v>0</v>
      </c>
      <c r="I30" s="31">
        <f t="shared" si="1"/>
        <v>0</v>
      </c>
      <c r="J30" s="89" t="s">
        <v>23</v>
      </c>
      <c r="K30" s="32">
        <f>'Parametre ve Katsayılar'!B6</f>
        <v>0.5</v>
      </c>
      <c r="L30" s="32">
        <f t="shared" si="2"/>
        <v>0</v>
      </c>
      <c r="M30" s="32">
        <f t="shared" si="3"/>
        <v>0</v>
      </c>
      <c r="O30" s="24"/>
      <c r="P30" s="24"/>
    </row>
    <row r="31" spans="1:16" ht="15">
      <c r="A31" s="142" t="s">
        <v>173</v>
      </c>
      <c r="B31" s="31" t="s">
        <v>12</v>
      </c>
      <c r="C31" s="34" t="s">
        <v>312</v>
      </c>
      <c r="D31" s="31" t="s">
        <v>17</v>
      </c>
      <c r="E31" s="31" t="s">
        <v>18</v>
      </c>
      <c r="F31" s="31">
        <v>2</v>
      </c>
      <c r="G31" s="31">
        <v>6</v>
      </c>
      <c r="H31" s="31">
        <f t="shared" si="0"/>
        <v>8</v>
      </c>
      <c r="I31" s="31">
        <f t="shared" si="1"/>
        <v>5</v>
      </c>
      <c r="J31" s="89" t="s">
        <v>23</v>
      </c>
      <c r="K31" s="32">
        <f>'Parametre ve Katsayılar'!B6</f>
        <v>0.5</v>
      </c>
      <c r="L31" s="32">
        <f t="shared" si="2"/>
        <v>2.5</v>
      </c>
      <c r="M31" s="32">
        <f t="shared" si="3"/>
        <v>4</v>
      </c>
      <c r="O31" s="24"/>
      <c r="P31" s="24"/>
    </row>
    <row r="32" spans="1:16" ht="15">
      <c r="A32" s="142" t="s">
        <v>173</v>
      </c>
      <c r="B32" s="31" t="s">
        <v>12</v>
      </c>
      <c r="C32" s="34" t="s">
        <v>310</v>
      </c>
      <c r="D32" s="31" t="s">
        <v>17</v>
      </c>
      <c r="E32" s="31" t="s">
        <v>18</v>
      </c>
      <c r="F32" s="31">
        <v>2</v>
      </c>
      <c r="G32" s="31">
        <v>6</v>
      </c>
      <c r="H32" s="31">
        <f t="shared" si="0"/>
        <v>8</v>
      </c>
      <c r="I32" s="31">
        <f t="shared" si="1"/>
        <v>5</v>
      </c>
      <c r="J32" s="89" t="s">
        <v>23</v>
      </c>
      <c r="K32" s="32">
        <f>'Parametre ve Katsayılar'!B6</f>
        <v>0.5</v>
      </c>
      <c r="L32" s="32">
        <f t="shared" si="2"/>
        <v>2.5</v>
      </c>
      <c r="M32" s="32">
        <f t="shared" si="3"/>
        <v>4</v>
      </c>
      <c r="O32" s="24"/>
      <c r="P32" s="24"/>
    </row>
    <row r="33" spans="1:16" ht="15">
      <c r="A33" s="142" t="s">
        <v>173</v>
      </c>
      <c r="B33" s="31" t="s">
        <v>12</v>
      </c>
      <c r="C33" s="34" t="s">
        <v>313</v>
      </c>
      <c r="D33" s="31" t="s">
        <v>17</v>
      </c>
      <c r="E33" s="31" t="s">
        <v>18</v>
      </c>
      <c r="F33" s="31">
        <v>2</v>
      </c>
      <c r="G33" s="31">
        <v>6</v>
      </c>
      <c r="H33" s="31">
        <f t="shared" si="0"/>
        <v>8</v>
      </c>
      <c r="I33" s="31">
        <f t="shared" si="1"/>
        <v>5</v>
      </c>
      <c r="J33" s="89" t="s">
        <v>23</v>
      </c>
      <c r="K33" s="32">
        <f>'Parametre ve Katsayılar'!B6</f>
        <v>0.5</v>
      </c>
      <c r="L33" s="32">
        <f t="shared" si="2"/>
        <v>2.5</v>
      </c>
      <c r="M33" s="32">
        <f t="shared" si="3"/>
        <v>4</v>
      </c>
      <c r="O33" s="24"/>
      <c r="P33" s="24"/>
    </row>
    <row r="34" spans="1:16" ht="15">
      <c r="A34" s="151" t="s">
        <v>173</v>
      </c>
      <c r="B34" s="29" t="s">
        <v>12</v>
      </c>
      <c r="C34" s="86" t="s">
        <v>312</v>
      </c>
      <c r="D34" s="29" t="s">
        <v>17</v>
      </c>
      <c r="E34" s="29" t="s">
        <v>27</v>
      </c>
      <c r="F34" s="29">
        <v>0</v>
      </c>
      <c r="G34" s="29">
        <v>0</v>
      </c>
      <c r="H34" s="29">
        <f>F34+G34</f>
        <v>0</v>
      </c>
      <c r="I34" s="29">
        <f>F34+(G34/2)</f>
        <v>0</v>
      </c>
      <c r="J34" s="90" t="s">
        <v>23</v>
      </c>
      <c r="K34" s="177">
        <f>'Parametre ve Katsayılar'!B6</f>
        <v>0.5</v>
      </c>
      <c r="L34" s="30">
        <f>I34*K34</f>
        <v>0</v>
      </c>
      <c r="M34" s="177">
        <f>H34*K34</f>
        <v>0</v>
      </c>
      <c r="O34" s="24"/>
      <c r="P34" s="24"/>
    </row>
    <row r="35" spans="1:16" ht="15">
      <c r="A35" s="149" t="s">
        <v>314</v>
      </c>
      <c r="B35" s="24" t="s">
        <v>315</v>
      </c>
      <c r="C35" s="36" t="s">
        <v>313</v>
      </c>
      <c r="D35" s="24" t="s">
        <v>17</v>
      </c>
      <c r="E35" s="24" t="s">
        <v>27</v>
      </c>
      <c r="F35" s="24">
        <v>0</v>
      </c>
      <c r="G35" s="24">
        <v>0</v>
      </c>
      <c r="H35" s="24">
        <f t="shared" si="0"/>
        <v>0</v>
      </c>
      <c r="I35" s="24">
        <f t="shared" si="1"/>
        <v>0</v>
      </c>
      <c r="J35" s="97" t="s">
        <v>28</v>
      </c>
      <c r="K35" s="37">
        <f>'Parametre ve Katsayılar'!B4</f>
        <v>0.5</v>
      </c>
      <c r="L35" s="37">
        <f t="shared" si="2"/>
        <v>0</v>
      </c>
      <c r="M35" s="108">
        <f t="shared" si="3"/>
        <v>0</v>
      </c>
      <c r="O35" s="24"/>
      <c r="P35" s="24"/>
    </row>
    <row r="36" spans="1:16" ht="15">
      <c r="A36" s="149" t="s">
        <v>316</v>
      </c>
      <c r="B36" s="24" t="s">
        <v>317</v>
      </c>
      <c r="C36" s="36" t="s">
        <v>62</v>
      </c>
      <c r="D36" s="24" t="s">
        <v>17</v>
      </c>
      <c r="E36" s="24" t="s">
        <v>27</v>
      </c>
      <c r="F36" s="24">
        <v>0</v>
      </c>
      <c r="G36" s="24">
        <v>0</v>
      </c>
      <c r="H36" s="24">
        <f t="shared" si="0"/>
        <v>0</v>
      </c>
      <c r="I36" s="24">
        <f t="shared" si="1"/>
        <v>0</v>
      </c>
      <c r="J36" s="97" t="s">
        <v>28</v>
      </c>
      <c r="K36" s="37">
        <f>'Parametre ve Katsayılar'!B4</f>
        <v>0.5</v>
      </c>
      <c r="L36" s="37">
        <f t="shared" si="2"/>
        <v>0</v>
      </c>
      <c r="M36" s="108">
        <f t="shared" si="3"/>
        <v>0</v>
      </c>
      <c r="O36" s="24"/>
      <c r="P36" s="24"/>
    </row>
    <row r="37" spans="1:16" ht="15">
      <c r="A37" s="142" t="s">
        <v>318</v>
      </c>
      <c r="B37" s="24" t="s">
        <v>319</v>
      </c>
      <c r="C37" s="36" t="s">
        <v>320</v>
      </c>
      <c r="D37" s="24" t="s">
        <v>17</v>
      </c>
      <c r="E37" s="24" t="s">
        <v>18</v>
      </c>
      <c r="F37" s="24">
        <v>3</v>
      </c>
      <c r="G37" s="24">
        <v>0</v>
      </c>
      <c r="H37" s="24">
        <f t="shared" si="0"/>
        <v>3</v>
      </c>
      <c r="I37" s="24">
        <f t="shared" si="1"/>
        <v>3</v>
      </c>
      <c r="J37" s="97" t="s">
        <v>28</v>
      </c>
      <c r="K37" s="37">
        <f>'Parametre ve Katsayılar'!B4</f>
        <v>0.5</v>
      </c>
      <c r="L37" s="37">
        <f t="shared" si="2"/>
        <v>1.5</v>
      </c>
      <c r="M37" s="108">
        <f t="shared" si="3"/>
        <v>1.5</v>
      </c>
      <c r="O37" s="24"/>
      <c r="P37" s="24"/>
    </row>
    <row r="38" spans="1:16" ht="15">
      <c r="A38" s="172"/>
      <c r="B38" s="24" t="s">
        <v>502</v>
      </c>
      <c r="C38" s="36" t="s">
        <v>320</v>
      </c>
      <c r="D38" s="24" t="s">
        <v>17</v>
      </c>
      <c r="E38" s="24" t="s">
        <v>27</v>
      </c>
      <c r="F38" s="24">
        <v>3</v>
      </c>
      <c r="G38" s="24">
        <v>0</v>
      </c>
      <c r="H38" s="24">
        <f t="shared" si="0"/>
        <v>3</v>
      </c>
      <c r="I38" s="24">
        <f t="shared" si="1"/>
        <v>3</v>
      </c>
      <c r="J38" s="97"/>
      <c r="K38" s="37">
        <f>'Parametre ve Katsayılar'!B4</f>
        <v>0.5</v>
      </c>
      <c r="L38" s="37">
        <f t="shared" si="2"/>
        <v>1.5</v>
      </c>
      <c r="M38" s="108">
        <f t="shared" si="3"/>
        <v>1.5</v>
      </c>
      <c r="O38" s="24"/>
      <c r="P38" s="24"/>
    </row>
    <row r="39" spans="1:16" ht="15">
      <c r="A39" s="149" t="s">
        <v>321</v>
      </c>
      <c r="B39" s="24" t="s">
        <v>322</v>
      </c>
      <c r="C39" s="36" t="s">
        <v>63</v>
      </c>
      <c r="D39" s="24" t="s">
        <v>323</v>
      </c>
      <c r="E39" s="24" t="s">
        <v>18</v>
      </c>
      <c r="F39" s="24">
        <v>0</v>
      </c>
      <c r="G39" s="24">
        <v>0</v>
      </c>
      <c r="H39" s="24">
        <f t="shared" si="0"/>
        <v>0</v>
      </c>
      <c r="I39" s="24">
        <f t="shared" si="1"/>
        <v>0</v>
      </c>
      <c r="J39" s="97" t="s">
        <v>28</v>
      </c>
      <c r="K39" s="37">
        <f>'Parametre ve Katsayılar'!B4</f>
        <v>0.5</v>
      </c>
      <c r="L39" s="37">
        <f t="shared" si="2"/>
        <v>0</v>
      </c>
      <c r="M39" s="108">
        <f t="shared" si="3"/>
        <v>0</v>
      </c>
      <c r="O39" s="24"/>
      <c r="P39" s="24"/>
    </row>
    <row r="40" spans="1:16" ht="15">
      <c r="A40" s="142"/>
      <c r="B40" s="24" t="s">
        <v>382</v>
      </c>
      <c r="C40" s="36" t="s">
        <v>416</v>
      </c>
      <c r="D40" s="24" t="s">
        <v>17</v>
      </c>
      <c r="E40" s="24" t="s">
        <v>18</v>
      </c>
      <c r="F40" s="24">
        <v>3</v>
      </c>
      <c r="G40" s="24">
        <v>0</v>
      </c>
      <c r="H40" s="24">
        <f t="shared" si="0"/>
        <v>3</v>
      </c>
      <c r="I40" s="24">
        <f>F40+(G40/2)</f>
        <v>3</v>
      </c>
      <c r="J40" s="97" t="s">
        <v>28</v>
      </c>
      <c r="K40" s="37">
        <f>'Parametre ve Katsayılar'!B4</f>
        <v>0.5</v>
      </c>
      <c r="L40" s="37">
        <f t="shared" si="2"/>
        <v>1.5</v>
      </c>
      <c r="M40" s="37">
        <f t="shared" si="3"/>
        <v>1.5</v>
      </c>
      <c r="O40" s="24"/>
      <c r="P40" s="24"/>
    </row>
    <row r="41" spans="1:16" ht="15">
      <c r="A41" s="149"/>
      <c r="B41" s="24" t="s">
        <v>491</v>
      </c>
      <c r="C41" s="36" t="s">
        <v>62</v>
      </c>
      <c r="D41" s="156">
        <v>1723</v>
      </c>
      <c r="E41" s="24" t="s">
        <v>18</v>
      </c>
      <c r="F41" s="24">
        <v>0</v>
      </c>
      <c r="G41" s="24">
        <v>0</v>
      </c>
      <c r="H41" s="24">
        <f t="shared" si="0"/>
        <v>0</v>
      </c>
      <c r="I41" s="24">
        <f>F41+(G41/2)</f>
        <v>0</v>
      </c>
      <c r="J41" s="97"/>
      <c r="K41" s="37">
        <f>'Parametre ve Katsayılar'!B4</f>
        <v>0.5</v>
      </c>
      <c r="L41" s="37">
        <f t="shared" si="2"/>
        <v>0</v>
      </c>
      <c r="M41" s="37">
        <f t="shared" si="3"/>
        <v>0</v>
      </c>
      <c r="O41" s="24"/>
      <c r="P41" s="24"/>
    </row>
    <row r="42" spans="1:16" ht="15">
      <c r="A42" s="149"/>
      <c r="B42" s="24" t="s">
        <v>382</v>
      </c>
      <c r="C42" s="36" t="s">
        <v>312</v>
      </c>
      <c r="D42" s="24" t="s">
        <v>17</v>
      </c>
      <c r="E42" s="24" t="s">
        <v>27</v>
      </c>
      <c r="F42" s="24">
        <v>0</v>
      </c>
      <c r="G42" s="24">
        <v>0</v>
      </c>
      <c r="H42" s="24">
        <f>F42+G42</f>
        <v>0</v>
      </c>
      <c r="I42" s="24">
        <f>F42+(G42/2)</f>
        <v>0</v>
      </c>
      <c r="J42" s="97" t="s">
        <v>28</v>
      </c>
      <c r="K42" s="37">
        <f>'Parametre ve Katsayılar'!B5</f>
        <v>0.5</v>
      </c>
      <c r="L42" s="37">
        <f>I42*K42</f>
        <v>0</v>
      </c>
      <c r="M42" s="37">
        <f>H42*K42</f>
        <v>0</v>
      </c>
      <c r="O42" s="24"/>
      <c r="P42" s="24"/>
    </row>
    <row r="43" spans="1:16" ht="15">
      <c r="A43" s="149"/>
      <c r="B43" s="24" t="s">
        <v>50</v>
      </c>
      <c r="C43" s="36" t="s">
        <v>385</v>
      </c>
      <c r="D43" s="24" t="s">
        <v>17</v>
      </c>
      <c r="E43" s="24" t="s">
        <v>18</v>
      </c>
      <c r="F43" s="24">
        <v>0</v>
      </c>
      <c r="G43" s="24">
        <v>0</v>
      </c>
      <c r="H43" s="24">
        <f t="shared" si="0"/>
        <v>0</v>
      </c>
      <c r="I43" s="24">
        <f>F43+(G43/2)</f>
        <v>0</v>
      </c>
      <c r="J43" s="97" t="s">
        <v>28</v>
      </c>
      <c r="K43" s="37">
        <f>'Parametre ve Katsayılar'!B5</f>
        <v>0.5</v>
      </c>
      <c r="L43" s="37">
        <f t="shared" si="2"/>
        <v>0</v>
      </c>
      <c r="M43" s="37">
        <f t="shared" si="3"/>
        <v>0</v>
      </c>
      <c r="O43" s="24"/>
      <c r="P43" s="24"/>
    </row>
    <row r="44" spans="3:16" ht="15.75" thickBot="1">
      <c r="C44" s="11" t="s">
        <v>192</v>
      </c>
      <c r="D44" s="29"/>
      <c r="E44" s="29"/>
      <c r="F44" s="29"/>
      <c r="G44" s="29"/>
      <c r="H44" s="10">
        <f>SUM(H3:H34)</f>
        <v>91</v>
      </c>
      <c r="I44" s="10">
        <f>SUM(I3:I34)</f>
        <v>63.5</v>
      </c>
      <c r="J44" s="92"/>
      <c r="K44" s="28"/>
      <c r="L44" s="28">
        <f>SUM(L3:L34)</f>
        <v>47.5</v>
      </c>
      <c r="M44" s="28">
        <f>SUM(M3:M34)</f>
        <v>64</v>
      </c>
      <c r="O44" s="51"/>
      <c r="P44" s="51"/>
    </row>
    <row r="45" spans="3:16" ht="15.75" thickBot="1">
      <c r="C45" s="60" t="s">
        <v>193</v>
      </c>
      <c r="D45" s="48"/>
      <c r="E45" s="48"/>
      <c r="F45" s="48"/>
      <c r="G45" s="48"/>
      <c r="H45" s="47">
        <f>SUM(H35:H43)</f>
        <v>9</v>
      </c>
      <c r="I45" s="47">
        <f>SUM(I35:I43)</f>
        <v>9</v>
      </c>
      <c r="J45" s="93"/>
      <c r="K45" s="49"/>
      <c r="L45" s="49">
        <f>SUM(L35:L43)</f>
        <v>4.5</v>
      </c>
      <c r="M45" s="49">
        <f>SUM(M35:M43)</f>
        <v>4.5</v>
      </c>
      <c r="O45" s="81"/>
      <c r="P45" s="81">
        <f>SUM(P3:P44)</f>
        <v>7</v>
      </c>
    </row>
    <row r="46" spans="1:16" ht="30">
      <c r="A46" s="17"/>
      <c r="B46" s="17"/>
      <c r="C46" s="12" t="s">
        <v>19</v>
      </c>
      <c r="D46" s="9"/>
      <c r="E46" s="9"/>
      <c r="F46" s="9"/>
      <c r="G46" s="9"/>
      <c r="H46" s="9">
        <f>H44+H45</f>
        <v>100</v>
      </c>
      <c r="I46" s="9">
        <f>I44+I45</f>
        <v>72.5</v>
      </c>
      <c r="J46" s="94"/>
      <c r="K46" s="9"/>
      <c r="L46" s="64">
        <f>L44+L45</f>
        <v>52</v>
      </c>
      <c r="M46" s="64">
        <f>M44+M45</f>
        <v>68.5</v>
      </c>
      <c r="O46" s="6"/>
      <c r="P46" s="8" t="s">
        <v>182</v>
      </c>
    </row>
    <row r="47" spans="2:14" s="6" customFormat="1" ht="45">
      <c r="B47" s="7"/>
      <c r="C47" s="8"/>
      <c r="H47" s="8" t="s">
        <v>179</v>
      </c>
      <c r="I47" s="8" t="s">
        <v>181</v>
      </c>
      <c r="L47" s="8" t="s">
        <v>183</v>
      </c>
      <c r="M47" s="8" t="s">
        <v>186</v>
      </c>
      <c r="N47" s="8"/>
    </row>
    <row r="48" spans="1:16" s="1" customFormat="1" ht="15">
      <c r="A48" s="6"/>
      <c r="B48" s="6"/>
      <c r="C48" s="8"/>
      <c r="D48" s="6"/>
      <c r="E48" s="6"/>
      <c r="F48" s="6"/>
      <c r="G48" s="6"/>
      <c r="H48" s="6"/>
      <c r="I48" s="6"/>
      <c r="J48" s="95"/>
      <c r="K48" s="6"/>
      <c r="L48" s="6"/>
      <c r="M48" s="6"/>
      <c r="O48" s="6"/>
      <c r="P48" s="6"/>
    </row>
    <row r="49" spans="1:13" s="1" customFormat="1" ht="15">
      <c r="A49" s="6"/>
      <c r="B49" s="6"/>
      <c r="C49" s="8"/>
      <c r="D49" s="6"/>
      <c r="E49" s="6"/>
      <c r="F49" s="6"/>
      <c r="G49" s="6"/>
      <c r="H49" s="6"/>
      <c r="I49" s="6"/>
      <c r="J49" s="95"/>
      <c r="K49" s="6"/>
      <c r="L49" s="6"/>
      <c r="M49" s="6"/>
    </row>
    <row r="50" spans="1:16" s="1" customFormat="1" ht="30">
      <c r="A50" s="1" t="s">
        <v>7</v>
      </c>
      <c r="B50" s="2"/>
      <c r="C50" s="4"/>
      <c r="J50" s="87"/>
      <c r="O50" s="20" t="s">
        <v>55</v>
      </c>
      <c r="P50" s="19"/>
    </row>
    <row r="51" spans="1:16" ht="45">
      <c r="A51" s="35" t="s">
        <v>1</v>
      </c>
      <c r="B51" s="35" t="s">
        <v>3</v>
      </c>
      <c r="C51" s="35" t="s">
        <v>11</v>
      </c>
      <c r="D51" s="35" t="s">
        <v>24</v>
      </c>
      <c r="E51" s="35" t="s">
        <v>9</v>
      </c>
      <c r="F51" s="35" t="s">
        <v>4</v>
      </c>
      <c r="G51" s="35" t="s">
        <v>8</v>
      </c>
      <c r="H51" s="35" t="s">
        <v>179</v>
      </c>
      <c r="I51" s="35" t="s">
        <v>5</v>
      </c>
      <c r="J51" s="88" t="s">
        <v>6</v>
      </c>
      <c r="K51" s="35" t="s">
        <v>47</v>
      </c>
      <c r="L51" s="35" t="s">
        <v>184</v>
      </c>
      <c r="M51" s="35" t="s">
        <v>185</v>
      </c>
      <c r="O51" s="24"/>
      <c r="P51" s="24"/>
    </row>
    <row r="52" spans="1:16" ht="15">
      <c r="A52" s="155" t="s">
        <v>245</v>
      </c>
      <c r="B52" s="98" t="s">
        <v>243</v>
      </c>
      <c r="C52" s="34" t="s">
        <v>244</v>
      </c>
      <c r="D52" s="31" t="s">
        <v>325</v>
      </c>
      <c r="E52" s="31" t="s">
        <v>18</v>
      </c>
      <c r="F52" s="31">
        <v>3</v>
      </c>
      <c r="G52" s="31">
        <v>0</v>
      </c>
      <c r="H52" s="31">
        <f aca="true" t="shared" si="4" ref="H52:H60">F52+G52</f>
        <v>3</v>
      </c>
      <c r="I52" s="31">
        <f aca="true" t="shared" si="5" ref="I52:I60">F52+(G52/2)</f>
        <v>3</v>
      </c>
      <c r="J52" s="89" t="s">
        <v>23</v>
      </c>
      <c r="K52" s="32">
        <f>'Parametre ve Katsayılar'!B3</f>
        <v>0.75</v>
      </c>
      <c r="L52" s="31">
        <f aca="true" t="shared" si="6" ref="L52:L60">I52*K52</f>
        <v>2.25</v>
      </c>
      <c r="M52" s="31">
        <f aca="true" t="shared" si="7" ref="M52:M60">H52*K52</f>
        <v>2.25</v>
      </c>
      <c r="O52" s="24" t="s">
        <v>67</v>
      </c>
      <c r="P52" s="24">
        <v>1</v>
      </c>
    </row>
    <row r="53" spans="1:16" ht="15">
      <c r="A53" s="149" t="s">
        <v>324</v>
      </c>
      <c r="B53" s="31" t="s">
        <v>317</v>
      </c>
      <c r="C53" s="34" t="s">
        <v>62</v>
      </c>
      <c r="D53" s="29" t="s">
        <v>326</v>
      </c>
      <c r="E53" s="31" t="s">
        <v>18</v>
      </c>
      <c r="F53" s="31">
        <v>0</v>
      </c>
      <c r="G53" s="31">
        <v>0</v>
      </c>
      <c r="H53" s="31">
        <f t="shared" si="4"/>
        <v>0</v>
      </c>
      <c r="I53" s="31">
        <f t="shared" si="5"/>
        <v>0</v>
      </c>
      <c r="J53" s="89" t="s">
        <v>23</v>
      </c>
      <c r="K53" s="32">
        <f>'Parametre ve Katsayılar'!B3</f>
        <v>0.75</v>
      </c>
      <c r="L53" s="31">
        <f t="shared" si="6"/>
        <v>0</v>
      </c>
      <c r="M53" s="31">
        <f t="shared" si="7"/>
        <v>0</v>
      </c>
      <c r="O53" s="24" t="s">
        <v>69</v>
      </c>
      <c r="P53" s="24">
        <v>1</v>
      </c>
    </row>
    <row r="54" spans="1:16" ht="15">
      <c r="A54" s="149"/>
      <c r="B54" s="31" t="s">
        <v>278</v>
      </c>
      <c r="C54" s="34" t="s">
        <v>312</v>
      </c>
      <c r="D54" s="29" t="s">
        <v>325</v>
      </c>
      <c r="E54" s="31" t="s">
        <v>18</v>
      </c>
      <c r="F54" s="31">
        <v>0</v>
      </c>
      <c r="G54" s="31">
        <v>0</v>
      </c>
      <c r="H54" s="31">
        <f t="shared" si="4"/>
        <v>0</v>
      </c>
      <c r="I54" s="31">
        <f t="shared" si="5"/>
        <v>0</v>
      </c>
      <c r="J54" s="89" t="s">
        <v>23</v>
      </c>
      <c r="K54" s="32">
        <f>'Parametre ve Katsayılar'!B3</f>
        <v>0.75</v>
      </c>
      <c r="L54" s="31">
        <f t="shared" si="6"/>
        <v>0</v>
      </c>
      <c r="M54" s="31">
        <f t="shared" si="7"/>
        <v>0</v>
      </c>
      <c r="O54" s="24" t="s">
        <v>70</v>
      </c>
      <c r="P54" s="24">
        <v>1</v>
      </c>
    </row>
    <row r="55" spans="1:16" ht="15">
      <c r="A55" s="149"/>
      <c r="B55" s="31" t="s">
        <v>279</v>
      </c>
      <c r="C55" s="34" t="s">
        <v>394</v>
      </c>
      <c r="D55" s="31" t="s">
        <v>325</v>
      </c>
      <c r="E55" s="31" t="s">
        <v>27</v>
      </c>
      <c r="F55" s="31">
        <v>0</v>
      </c>
      <c r="G55" s="31">
        <v>0</v>
      </c>
      <c r="H55" s="31">
        <f t="shared" si="4"/>
        <v>0</v>
      </c>
      <c r="I55" s="31">
        <f t="shared" si="5"/>
        <v>0</v>
      </c>
      <c r="J55" s="89" t="s">
        <v>23</v>
      </c>
      <c r="K55" s="32">
        <f>'Parametre ve Katsayılar'!B3</f>
        <v>0.75</v>
      </c>
      <c r="L55" s="31">
        <f t="shared" si="6"/>
        <v>0</v>
      </c>
      <c r="M55" s="31">
        <f t="shared" si="7"/>
        <v>0</v>
      </c>
      <c r="O55" s="24"/>
      <c r="P55" s="24"/>
    </row>
    <row r="56" spans="1:16" ht="15">
      <c r="A56" s="149"/>
      <c r="B56" s="31" t="s">
        <v>279</v>
      </c>
      <c r="C56" s="34" t="s">
        <v>312</v>
      </c>
      <c r="D56" s="31" t="s">
        <v>325</v>
      </c>
      <c r="E56" s="31" t="s">
        <v>27</v>
      </c>
      <c r="F56" s="31">
        <v>0</v>
      </c>
      <c r="G56" s="31">
        <v>0</v>
      </c>
      <c r="H56" s="31">
        <f>F56+G56</f>
        <v>0</v>
      </c>
      <c r="I56" s="31">
        <f>F56+(G56/2)</f>
        <v>0</v>
      </c>
      <c r="J56" s="89" t="s">
        <v>23</v>
      </c>
      <c r="K56" s="32">
        <f>'Parametre ve Katsayılar'!B4</f>
        <v>0.5</v>
      </c>
      <c r="L56" s="31">
        <f>I56*K56</f>
        <v>0</v>
      </c>
      <c r="M56" s="31">
        <f>H56*K56</f>
        <v>0</v>
      </c>
      <c r="O56" s="24"/>
      <c r="P56" s="24"/>
    </row>
    <row r="57" spans="1:16" ht="15">
      <c r="A57" s="142"/>
      <c r="B57" s="31" t="s">
        <v>421</v>
      </c>
      <c r="C57" s="34" t="s">
        <v>422</v>
      </c>
      <c r="D57" s="31"/>
      <c r="E57" s="31" t="s">
        <v>18</v>
      </c>
      <c r="F57" s="31">
        <v>8</v>
      </c>
      <c r="G57" s="31">
        <v>0</v>
      </c>
      <c r="H57" s="31">
        <f t="shared" si="4"/>
        <v>8</v>
      </c>
      <c r="I57" s="31">
        <f t="shared" si="5"/>
        <v>8</v>
      </c>
      <c r="J57" s="89"/>
      <c r="K57" s="32">
        <f>'Parametre ve Katsayılar'!B6</f>
        <v>0.5</v>
      </c>
      <c r="L57" s="31">
        <f t="shared" si="6"/>
        <v>4</v>
      </c>
      <c r="M57" s="31">
        <f t="shared" si="7"/>
        <v>4</v>
      </c>
      <c r="O57" s="24"/>
      <c r="P57" s="24"/>
    </row>
    <row r="58" spans="1:16" ht="15">
      <c r="A58" s="172"/>
      <c r="B58" s="31" t="s">
        <v>421</v>
      </c>
      <c r="C58" s="34" t="s">
        <v>422</v>
      </c>
      <c r="D58" s="31"/>
      <c r="E58" s="31" t="s">
        <v>27</v>
      </c>
      <c r="F58" s="31">
        <v>7</v>
      </c>
      <c r="G58" s="31">
        <v>0</v>
      </c>
      <c r="H58" s="31">
        <f t="shared" si="4"/>
        <v>7</v>
      </c>
      <c r="I58" s="31">
        <f t="shared" si="5"/>
        <v>7</v>
      </c>
      <c r="J58" s="89"/>
      <c r="K58" s="32">
        <f>'Parametre ve Katsayılar'!B6</f>
        <v>0.5</v>
      </c>
      <c r="L58" s="31">
        <f t="shared" si="6"/>
        <v>3.5</v>
      </c>
      <c r="M58" s="31">
        <f t="shared" si="7"/>
        <v>3.5</v>
      </c>
      <c r="O58" s="24"/>
      <c r="P58" s="24"/>
    </row>
    <row r="59" spans="1:16" ht="15">
      <c r="A59" s="142"/>
      <c r="B59" s="31" t="s">
        <v>423</v>
      </c>
      <c r="C59" s="34" t="s">
        <v>422</v>
      </c>
      <c r="D59" s="31"/>
      <c r="E59" s="31" t="s">
        <v>18</v>
      </c>
      <c r="F59" s="31">
        <v>5</v>
      </c>
      <c r="G59" s="31">
        <v>0</v>
      </c>
      <c r="H59" s="31">
        <f t="shared" si="4"/>
        <v>5</v>
      </c>
      <c r="I59" s="31">
        <f t="shared" si="5"/>
        <v>5</v>
      </c>
      <c r="J59" s="89"/>
      <c r="K59" s="32">
        <f>'Parametre ve Katsayılar'!B6</f>
        <v>0.5</v>
      </c>
      <c r="L59" s="31">
        <f t="shared" si="6"/>
        <v>2.5</v>
      </c>
      <c r="M59" s="31">
        <f t="shared" si="7"/>
        <v>2.5</v>
      </c>
      <c r="O59" s="25"/>
      <c r="P59" s="25"/>
    </row>
    <row r="60" spans="1:16" ht="15">
      <c r="A60" s="172"/>
      <c r="B60" s="31" t="s">
        <v>423</v>
      </c>
      <c r="C60" s="34" t="s">
        <v>422</v>
      </c>
      <c r="D60" s="31"/>
      <c r="E60" s="31" t="s">
        <v>27</v>
      </c>
      <c r="F60" s="31">
        <v>5</v>
      </c>
      <c r="G60" s="31">
        <v>0</v>
      </c>
      <c r="H60" s="31">
        <f t="shared" si="4"/>
        <v>5</v>
      </c>
      <c r="I60" s="31">
        <f t="shared" si="5"/>
        <v>5</v>
      </c>
      <c r="J60" s="89"/>
      <c r="K60" s="32">
        <f>'Parametre ve Katsayılar'!B6</f>
        <v>0.5</v>
      </c>
      <c r="L60" s="31">
        <f t="shared" si="6"/>
        <v>2.5</v>
      </c>
      <c r="M60" s="31">
        <f t="shared" si="7"/>
        <v>2.5</v>
      </c>
      <c r="O60" s="24"/>
      <c r="P60" s="24"/>
    </row>
    <row r="61" spans="1:16" ht="15">
      <c r="A61" s="24"/>
      <c r="B61" s="24"/>
      <c r="C61" s="36"/>
      <c r="D61" s="24"/>
      <c r="E61" s="24"/>
      <c r="F61" s="24"/>
      <c r="G61" s="24"/>
      <c r="H61" s="24"/>
      <c r="I61" s="24"/>
      <c r="J61" s="97"/>
      <c r="K61" s="24"/>
      <c r="L61" s="24"/>
      <c r="M61" s="24"/>
      <c r="O61" s="24"/>
      <c r="P61" s="24"/>
    </row>
    <row r="62" spans="1:16" ht="15">
      <c r="A62" s="24"/>
      <c r="B62" s="24"/>
      <c r="C62" s="24"/>
      <c r="D62" s="24"/>
      <c r="E62" s="24"/>
      <c r="F62" s="24"/>
      <c r="G62" s="24"/>
      <c r="H62" s="24"/>
      <c r="I62" s="24"/>
      <c r="J62" s="97"/>
      <c r="K62" s="24"/>
      <c r="L62" s="24"/>
      <c r="M62" s="24"/>
      <c r="O62" s="24"/>
      <c r="P62" s="24"/>
    </row>
    <row r="63" spans="1:16" ht="15">
      <c r="A63" s="24"/>
      <c r="B63" s="24"/>
      <c r="C63" s="24"/>
      <c r="D63" s="24"/>
      <c r="E63" s="24"/>
      <c r="F63" s="24"/>
      <c r="G63" s="24"/>
      <c r="H63" s="24"/>
      <c r="I63" s="24"/>
      <c r="J63" s="97"/>
      <c r="K63" s="24"/>
      <c r="L63" s="24"/>
      <c r="M63" s="24"/>
      <c r="O63" s="24"/>
      <c r="P63" s="24"/>
    </row>
    <row r="64" spans="1:16" ht="15">
      <c r="A64" s="24"/>
      <c r="B64" s="24"/>
      <c r="C64" s="36"/>
      <c r="D64" s="24"/>
      <c r="E64" s="24"/>
      <c r="F64" s="24"/>
      <c r="G64" s="24"/>
      <c r="H64" s="24"/>
      <c r="I64" s="24"/>
      <c r="J64" s="97"/>
      <c r="K64" s="24"/>
      <c r="L64" s="24"/>
      <c r="M64" s="24"/>
      <c r="O64" s="24"/>
      <c r="P64" s="24"/>
    </row>
    <row r="65" spans="3:16" ht="15">
      <c r="C65" s="3"/>
      <c r="O65" s="24"/>
      <c r="P65" s="24"/>
    </row>
    <row r="66" spans="3:16" ht="15">
      <c r="C66" s="3"/>
      <c r="O66" s="24"/>
      <c r="P66" s="24"/>
    </row>
    <row r="67" spans="3:16" ht="15.75" thickBot="1">
      <c r="C67" s="3"/>
      <c r="O67" s="51"/>
      <c r="P67" s="51"/>
    </row>
    <row r="68" spans="3:16" ht="15">
      <c r="C68" s="3"/>
      <c r="O68" s="83"/>
      <c r="P68" s="83">
        <f>SUM(P51:P67)</f>
        <v>3</v>
      </c>
    </row>
    <row r="69" spans="3:16" ht="30">
      <c r="C69" s="3"/>
      <c r="O69" s="6"/>
      <c r="P69" s="8" t="s">
        <v>182</v>
      </c>
    </row>
    <row r="70" ht="15">
      <c r="C70" s="3"/>
    </row>
    <row r="71" spans="1:16" ht="15">
      <c r="A71" s="38"/>
      <c r="B71" s="38"/>
      <c r="C71" s="82"/>
      <c r="D71" s="38"/>
      <c r="E71" s="38"/>
      <c r="F71" s="38"/>
      <c r="G71" s="38"/>
      <c r="H71" s="38"/>
      <c r="I71" s="38"/>
      <c r="J71" s="96"/>
      <c r="K71" s="38"/>
      <c r="L71" s="38"/>
      <c r="M71" s="38"/>
      <c r="O71" s="16"/>
      <c r="P71" s="84">
        <f>P68+P45</f>
        <v>10</v>
      </c>
    </row>
    <row r="72" spans="3:16" ht="30">
      <c r="C72" s="11" t="s">
        <v>192</v>
      </c>
      <c r="D72" s="10"/>
      <c r="E72" s="10"/>
      <c r="F72" s="10"/>
      <c r="G72" s="10"/>
      <c r="H72" s="10">
        <f>SUM(H52:H60)</f>
        <v>28</v>
      </c>
      <c r="I72" s="10">
        <f>SUM(I52:I60)</f>
        <v>28</v>
      </c>
      <c r="J72" s="10"/>
      <c r="K72" s="10"/>
      <c r="L72" s="10">
        <f>SUM(L52:L60)</f>
        <v>14.75</v>
      </c>
      <c r="M72" s="10">
        <f>SUM(M52:M60)</f>
        <v>14.75</v>
      </c>
      <c r="O72" s="3"/>
      <c r="P72" s="3" t="s">
        <v>187</v>
      </c>
    </row>
    <row r="73" spans="3:13" ht="15.75" thickBot="1">
      <c r="C73" s="60" t="s">
        <v>194</v>
      </c>
      <c r="D73" s="47"/>
      <c r="E73" s="47"/>
      <c r="F73" s="47"/>
      <c r="G73" s="47"/>
      <c r="H73" s="47">
        <f>SUM(H61:H71)</f>
        <v>0</v>
      </c>
      <c r="I73" s="47">
        <f>SUM(I61:I71)</f>
        <v>0</v>
      </c>
      <c r="J73" s="47"/>
      <c r="K73" s="47"/>
      <c r="L73" s="47">
        <f>SUM(L61:L71)</f>
        <v>0</v>
      </c>
      <c r="M73" s="47">
        <f>SUM(M61:M71)</f>
        <v>0</v>
      </c>
    </row>
    <row r="74" spans="1:13" ht="15">
      <c r="A74" s="17"/>
      <c r="B74" s="17"/>
      <c r="C74" s="10" t="s">
        <v>19</v>
      </c>
      <c r="D74" s="10"/>
      <c r="E74" s="10"/>
      <c r="F74" s="10"/>
      <c r="G74" s="10"/>
      <c r="H74" s="10">
        <f>H72+H73</f>
        <v>28</v>
      </c>
      <c r="I74" s="10">
        <f>I72+I73</f>
        <v>28</v>
      </c>
      <c r="J74" s="10"/>
      <c r="K74" s="10"/>
      <c r="L74" s="10">
        <f>L72+L73</f>
        <v>14.75</v>
      </c>
      <c r="M74" s="10">
        <f>M72+M73</f>
        <v>14.75</v>
      </c>
    </row>
    <row r="75" spans="2:16" s="6" customFormat="1" ht="45">
      <c r="B75" s="7"/>
      <c r="C75" s="8"/>
      <c r="H75" s="8" t="s">
        <v>179</v>
      </c>
      <c r="I75" s="8" t="s">
        <v>181</v>
      </c>
      <c r="L75" s="8" t="s">
        <v>183</v>
      </c>
      <c r="M75" s="8" t="s">
        <v>186</v>
      </c>
      <c r="N75" s="8"/>
      <c r="O75" s="2"/>
      <c r="P75" s="2"/>
    </row>
    <row r="76" spans="1:16" s="38" customFormat="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"/>
      <c r="P76" s="2"/>
    </row>
    <row r="77" spans="1:30" s="83" customFormat="1" ht="15">
      <c r="A77" s="2"/>
      <c r="B77" s="2"/>
      <c r="C77" s="14" t="s">
        <v>48</v>
      </c>
      <c r="D77" s="14"/>
      <c r="E77" s="14"/>
      <c r="F77" s="14"/>
      <c r="G77" s="14"/>
      <c r="H77" s="14">
        <f>H74+H46</f>
        <v>128</v>
      </c>
      <c r="I77" s="14">
        <f>I74+I46</f>
        <v>100.5</v>
      </c>
      <c r="J77" s="14"/>
      <c r="K77" s="14"/>
      <c r="L77" s="65">
        <f>L74+L46</f>
        <v>66.75</v>
      </c>
      <c r="M77" s="65">
        <f>M46+M74</f>
        <v>83.25</v>
      </c>
      <c r="N77" s="38"/>
      <c r="O77" s="2"/>
      <c r="P77" s="2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</row>
    <row r="78" spans="8:16" s="3" customFormat="1" ht="30">
      <c r="H78" s="3" t="s">
        <v>180</v>
      </c>
      <c r="I78" s="3" t="s">
        <v>60</v>
      </c>
      <c r="L78" s="3" t="s">
        <v>184</v>
      </c>
      <c r="M78" s="3" t="s">
        <v>185</v>
      </c>
      <c r="N78" s="8"/>
      <c r="O78" s="2"/>
      <c r="P78" s="2"/>
    </row>
    <row r="80" ht="15">
      <c r="N80" s="6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3"/>
  <sheetViews>
    <sheetView zoomScale="75" zoomScaleNormal="75" workbookViewId="0" topLeftCell="A47">
      <selection activeCell="O57" sqref="O57"/>
    </sheetView>
  </sheetViews>
  <sheetFormatPr defaultColWidth="9.140625" defaultRowHeight="12.75"/>
  <cols>
    <col min="2" max="2" width="39.140625" style="0" customWidth="1"/>
    <col min="3" max="3" width="9.8515625" style="0" bestFit="1" customWidth="1"/>
    <col min="4" max="4" width="8.57421875" style="0" bestFit="1" customWidth="1"/>
    <col min="5" max="5" width="6.140625" style="0" bestFit="1" customWidth="1"/>
    <col min="6" max="6" width="5.28125" style="0" bestFit="1" customWidth="1"/>
    <col min="7" max="7" width="8.8515625" style="0" bestFit="1" customWidth="1"/>
    <col min="8" max="8" width="8.8515625" style="0" customWidth="1"/>
    <col min="9" max="9" width="6.7109375" style="0" bestFit="1" customWidth="1"/>
    <col min="10" max="10" width="4.8515625" style="0" bestFit="1" customWidth="1"/>
    <col min="11" max="11" width="7.140625" style="0" bestFit="1" customWidth="1"/>
    <col min="12" max="12" width="8.57421875" style="0" bestFit="1" customWidth="1"/>
    <col min="13" max="13" width="8.57421875" style="0" customWidth="1"/>
    <col min="15" max="15" width="13.421875" style="0" customWidth="1"/>
    <col min="16" max="16" width="13.140625" style="0" customWidth="1"/>
  </cols>
  <sheetData>
    <row r="1" spans="1:16" ht="15">
      <c r="A1" s="1" t="s">
        <v>2</v>
      </c>
      <c r="B1" s="1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</row>
    <row r="2" spans="1:16" ht="45">
      <c r="A2" s="35" t="s">
        <v>1</v>
      </c>
      <c r="B2" s="35" t="s">
        <v>3</v>
      </c>
      <c r="C2" s="35" t="s">
        <v>11</v>
      </c>
      <c r="D2" s="35" t="s">
        <v>24</v>
      </c>
      <c r="E2" s="35" t="s">
        <v>9</v>
      </c>
      <c r="F2" s="35" t="s">
        <v>4</v>
      </c>
      <c r="G2" s="35" t="s">
        <v>8</v>
      </c>
      <c r="H2" s="35" t="s">
        <v>179</v>
      </c>
      <c r="I2" s="35" t="s">
        <v>5</v>
      </c>
      <c r="J2" s="35" t="s">
        <v>6</v>
      </c>
      <c r="K2" s="35" t="s">
        <v>47</v>
      </c>
      <c r="L2" s="35" t="s">
        <v>184</v>
      </c>
      <c r="M2" s="35" t="s">
        <v>185</v>
      </c>
      <c r="O2" s="20" t="s">
        <v>54</v>
      </c>
      <c r="P2" s="19"/>
    </row>
    <row r="3" spans="1:16" ht="15">
      <c r="A3" s="142" t="s">
        <v>173</v>
      </c>
      <c r="B3" s="31" t="s">
        <v>12</v>
      </c>
      <c r="C3" s="34" t="s">
        <v>71</v>
      </c>
      <c r="D3" s="31" t="s">
        <v>17</v>
      </c>
      <c r="E3" s="31" t="s">
        <v>18</v>
      </c>
      <c r="F3" s="31">
        <v>2</v>
      </c>
      <c r="G3" s="31">
        <v>6</v>
      </c>
      <c r="H3" s="31">
        <f>F3+G3</f>
        <v>8</v>
      </c>
      <c r="I3" s="31">
        <f>F3+(G3/2)</f>
        <v>5</v>
      </c>
      <c r="J3" s="89" t="s">
        <v>23</v>
      </c>
      <c r="K3" s="32">
        <f>'Parametre ve Katsayılar'!B2</f>
        <v>1</v>
      </c>
      <c r="L3" s="32">
        <f>I3*K3</f>
        <v>5</v>
      </c>
      <c r="M3" s="32">
        <f>H3*K3</f>
        <v>8</v>
      </c>
      <c r="O3" s="24" t="s">
        <v>79</v>
      </c>
      <c r="P3" s="24">
        <v>1</v>
      </c>
    </row>
    <row r="4" spans="1:16" ht="30">
      <c r="A4" s="172" t="s">
        <v>173</v>
      </c>
      <c r="B4" s="31" t="s">
        <v>12</v>
      </c>
      <c r="C4" s="34" t="s">
        <v>500</v>
      </c>
      <c r="D4" s="31" t="s">
        <v>17</v>
      </c>
      <c r="E4" s="31" t="s">
        <v>27</v>
      </c>
      <c r="F4" s="31">
        <v>2</v>
      </c>
      <c r="G4" s="31">
        <v>6</v>
      </c>
      <c r="H4" s="31">
        <f aca="true" t="shared" si="0" ref="H4:H44">F4+G4</f>
        <v>8</v>
      </c>
      <c r="I4" s="31">
        <f aca="true" t="shared" si="1" ref="I4:I44">F4+(G4/2)</f>
        <v>5</v>
      </c>
      <c r="J4" s="89" t="s">
        <v>23</v>
      </c>
      <c r="K4" s="32">
        <f>'Parametre ve Katsayılar'!B2</f>
        <v>1</v>
      </c>
      <c r="L4" s="32">
        <f aca="true" t="shared" si="2" ref="L4:L44">I4*K4</f>
        <v>5</v>
      </c>
      <c r="M4" s="32">
        <f aca="true" t="shared" si="3" ref="M4:M44">H4*K4</f>
        <v>8</v>
      </c>
      <c r="O4" s="24" t="s">
        <v>72</v>
      </c>
      <c r="P4" s="24">
        <v>1</v>
      </c>
    </row>
    <row r="5" spans="1:16" ht="15">
      <c r="A5" s="149" t="s">
        <v>173</v>
      </c>
      <c r="B5" s="31" t="s">
        <v>12</v>
      </c>
      <c r="C5" s="34" t="s">
        <v>72</v>
      </c>
      <c r="D5" s="31" t="s">
        <v>17</v>
      </c>
      <c r="E5" s="31" t="s">
        <v>18</v>
      </c>
      <c r="F5" s="31">
        <v>0</v>
      </c>
      <c r="G5" s="31">
        <v>0</v>
      </c>
      <c r="H5" s="31">
        <f t="shared" si="0"/>
        <v>0</v>
      </c>
      <c r="I5" s="31">
        <f t="shared" si="1"/>
        <v>0</v>
      </c>
      <c r="J5" s="89" t="s">
        <v>23</v>
      </c>
      <c r="K5" s="32">
        <f>'Parametre ve Katsayılar'!B2</f>
        <v>1</v>
      </c>
      <c r="L5" s="32">
        <f t="shared" si="2"/>
        <v>0</v>
      </c>
      <c r="M5" s="32">
        <f t="shared" si="3"/>
        <v>0</v>
      </c>
      <c r="O5" s="24" t="s">
        <v>71</v>
      </c>
      <c r="P5" s="24">
        <v>1</v>
      </c>
    </row>
    <row r="6" spans="1:16" ht="15">
      <c r="A6" s="142" t="s">
        <v>173</v>
      </c>
      <c r="B6" s="31" t="s">
        <v>12</v>
      </c>
      <c r="C6" s="34" t="s">
        <v>73</v>
      </c>
      <c r="D6" s="31" t="s">
        <v>17</v>
      </c>
      <c r="E6" s="31" t="s">
        <v>18</v>
      </c>
      <c r="F6" s="31">
        <v>2</v>
      </c>
      <c r="G6" s="31">
        <v>6</v>
      </c>
      <c r="H6" s="31">
        <f t="shared" si="0"/>
        <v>8</v>
      </c>
      <c r="I6" s="31">
        <f t="shared" si="1"/>
        <v>5</v>
      </c>
      <c r="J6" s="89" t="s">
        <v>23</v>
      </c>
      <c r="K6" s="32">
        <f>'Parametre ve Katsayılar'!B2</f>
        <v>1</v>
      </c>
      <c r="L6" s="32">
        <f t="shared" si="2"/>
        <v>5</v>
      </c>
      <c r="M6" s="32">
        <f t="shared" si="3"/>
        <v>8</v>
      </c>
      <c r="O6" s="24" t="s">
        <v>73</v>
      </c>
      <c r="P6" s="24">
        <v>1</v>
      </c>
    </row>
    <row r="7" spans="1:16" ht="15">
      <c r="A7" s="142" t="s">
        <v>173</v>
      </c>
      <c r="B7" s="31" t="s">
        <v>12</v>
      </c>
      <c r="C7" s="34" t="s">
        <v>217</v>
      </c>
      <c r="D7" s="31" t="s">
        <v>17</v>
      </c>
      <c r="E7" s="31" t="s">
        <v>18</v>
      </c>
      <c r="F7" s="31">
        <v>2</v>
      </c>
      <c r="G7" s="31">
        <v>6</v>
      </c>
      <c r="H7" s="31">
        <f t="shared" si="0"/>
        <v>8</v>
      </c>
      <c r="I7" s="31">
        <f t="shared" si="1"/>
        <v>5</v>
      </c>
      <c r="J7" s="89" t="s">
        <v>23</v>
      </c>
      <c r="K7" s="32">
        <f>'Parametre ve Katsayılar'!B2</f>
        <v>1</v>
      </c>
      <c r="L7" s="32">
        <f t="shared" si="2"/>
        <v>5</v>
      </c>
      <c r="M7" s="32">
        <f t="shared" si="3"/>
        <v>8</v>
      </c>
      <c r="O7" s="24" t="s">
        <v>74</v>
      </c>
      <c r="P7" s="24">
        <v>1</v>
      </c>
    </row>
    <row r="8" spans="1:16" ht="15">
      <c r="A8" s="142" t="s">
        <v>173</v>
      </c>
      <c r="B8" s="31" t="s">
        <v>12</v>
      </c>
      <c r="C8" s="34" t="s">
        <v>75</v>
      </c>
      <c r="D8" s="31" t="s">
        <v>17</v>
      </c>
      <c r="E8" s="31" t="s">
        <v>18</v>
      </c>
      <c r="F8" s="31">
        <v>2</v>
      </c>
      <c r="G8" s="31">
        <v>6</v>
      </c>
      <c r="H8" s="31">
        <f t="shared" si="0"/>
        <v>8</v>
      </c>
      <c r="I8" s="31">
        <f t="shared" si="1"/>
        <v>5</v>
      </c>
      <c r="J8" s="89" t="s">
        <v>23</v>
      </c>
      <c r="K8" s="32">
        <f>'Parametre ve Katsayılar'!B2</f>
        <v>1</v>
      </c>
      <c r="L8" s="32">
        <f t="shared" si="2"/>
        <v>5</v>
      </c>
      <c r="M8" s="32">
        <f t="shared" si="3"/>
        <v>8</v>
      </c>
      <c r="O8" s="24" t="s">
        <v>75</v>
      </c>
      <c r="P8" s="24">
        <v>1</v>
      </c>
    </row>
    <row r="9" spans="1:16" ht="15">
      <c r="A9" s="142" t="s">
        <v>173</v>
      </c>
      <c r="B9" s="31" t="s">
        <v>12</v>
      </c>
      <c r="C9" s="34" t="s">
        <v>77</v>
      </c>
      <c r="D9" s="31" t="s">
        <v>17</v>
      </c>
      <c r="E9" s="31" t="s">
        <v>18</v>
      </c>
      <c r="F9" s="31">
        <v>2</v>
      </c>
      <c r="G9" s="31">
        <v>6</v>
      </c>
      <c r="H9" s="31">
        <f t="shared" si="0"/>
        <v>8</v>
      </c>
      <c r="I9" s="31">
        <f t="shared" si="1"/>
        <v>5</v>
      </c>
      <c r="J9" s="89" t="s">
        <v>23</v>
      </c>
      <c r="K9" s="32">
        <f>'Parametre ve Katsayılar'!B2</f>
        <v>1</v>
      </c>
      <c r="L9" s="32">
        <f t="shared" si="2"/>
        <v>5</v>
      </c>
      <c r="M9" s="32">
        <f t="shared" si="3"/>
        <v>8</v>
      </c>
      <c r="O9" s="24" t="s">
        <v>77</v>
      </c>
      <c r="P9" s="24">
        <v>1</v>
      </c>
    </row>
    <row r="10" spans="1:16" ht="15">
      <c r="A10" s="142" t="s">
        <v>173</v>
      </c>
      <c r="B10" s="31" t="s">
        <v>12</v>
      </c>
      <c r="C10" s="34" t="s">
        <v>76</v>
      </c>
      <c r="D10" s="31" t="s">
        <v>17</v>
      </c>
      <c r="E10" s="31" t="s">
        <v>18</v>
      </c>
      <c r="F10" s="31">
        <v>2</v>
      </c>
      <c r="G10" s="31">
        <v>6</v>
      </c>
      <c r="H10" s="31">
        <f t="shared" si="0"/>
        <v>8</v>
      </c>
      <c r="I10" s="31">
        <f t="shared" si="1"/>
        <v>5</v>
      </c>
      <c r="J10" s="89" t="s">
        <v>23</v>
      </c>
      <c r="K10" s="32">
        <f>'Parametre ve Katsayılar'!B2</f>
        <v>1</v>
      </c>
      <c r="L10" s="32">
        <f t="shared" si="2"/>
        <v>5</v>
      </c>
      <c r="M10" s="32">
        <f t="shared" si="3"/>
        <v>8</v>
      </c>
      <c r="O10" s="24" t="s">
        <v>76</v>
      </c>
      <c r="P10" s="24">
        <v>1</v>
      </c>
    </row>
    <row r="11" spans="1:16" ht="15">
      <c r="A11" s="149" t="s">
        <v>173</v>
      </c>
      <c r="B11" s="31" t="s">
        <v>12</v>
      </c>
      <c r="C11" s="34" t="s">
        <v>77</v>
      </c>
      <c r="D11" s="31" t="s">
        <v>17</v>
      </c>
      <c r="E11" s="31" t="s">
        <v>27</v>
      </c>
      <c r="F11" s="31">
        <v>0</v>
      </c>
      <c r="G11" s="31">
        <v>0</v>
      </c>
      <c r="H11" s="31">
        <f>F11+G11</f>
        <v>0</v>
      </c>
      <c r="I11" s="31">
        <f>F11+(G11/2)</f>
        <v>0</v>
      </c>
      <c r="J11" s="89" t="s">
        <v>23</v>
      </c>
      <c r="K11" s="32">
        <f>'Parametre ve Katsayılar'!B3</f>
        <v>0.75</v>
      </c>
      <c r="L11" s="32">
        <f>I11*K11</f>
        <v>0</v>
      </c>
      <c r="M11" s="32">
        <f>H11*K11</f>
        <v>0</v>
      </c>
      <c r="O11" s="24" t="s">
        <v>80</v>
      </c>
      <c r="P11" s="24">
        <v>1</v>
      </c>
    </row>
    <row r="12" spans="1:16" ht="15">
      <c r="A12" s="142" t="s">
        <v>412</v>
      </c>
      <c r="B12" s="31" t="s">
        <v>413</v>
      </c>
      <c r="C12" s="34" t="s">
        <v>74</v>
      </c>
      <c r="D12" s="31" t="s">
        <v>17</v>
      </c>
      <c r="E12" s="31" t="s">
        <v>18</v>
      </c>
      <c r="F12" s="31">
        <v>0</v>
      </c>
      <c r="G12" s="31">
        <v>2</v>
      </c>
      <c r="H12" s="31">
        <f t="shared" si="0"/>
        <v>2</v>
      </c>
      <c r="I12" s="31">
        <f t="shared" si="1"/>
        <v>1</v>
      </c>
      <c r="J12" s="89"/>
      <c r="K12" s="32">
        <f>'Parametre ve Katsayılar'!B6</f>
        <v>0.5</v>
      </c>
      <c r="L12" s="32">
        <f t="shared" si="2"/>
        <v>0.5</v>
      </c>
      <c r="M12" s="32">
        <f t="shared" si="3"/>
        <v>1</v>
      </c>
      <c r="O12" s="24"/>
      <c r="P12" s="24"/>
    </row>
    <row r="13" spans="1:16" ht="15">
      <c r="A13" s="172" t="s">
        <v>412</v>
      </c>
      <c r="B13" s="31" t="s">
        <v>413</v>
      </c>
      <c r="C13" s="34" t="s">
        <v>383</v>
      </c>
      <c r="D13" s="31" t="s">
        <v>17</v>
      </c>
      <c r="E13" s="31" t="s">
        <v>27</v>
      </c>
      <c r="F13" s="31">
        <v>0</v>
      </c>
      <c r="G13" s="31">
        <v>2</v>
      </c>
      <c r="H13" s="31">
        <f t="shared" si="0"/>
        <v>2</v>
      </c>
      <c r="I13" s="31">
        <f t="shared" si="1"/>
        <v>1</v>
      </c>
      <c r="J13" s="89"/>
      <c r="K13" s="32">
        <f>'Parametre ve Katsayılar'!B6</f>
        <v>0.5</v>
      </c>
      <c r="L13" s="32">
        <f t="shared" si="2"/>
        <v>0.5</v>
      </c>
      <c r="M13" s="32">
        <f t="shared" si="3"/>
        <v>1</v>
      </c>
      <c r="O13" s="24"/>
      <c r="P13" s="24"/>
    </row>
    <row r="14" spans="1:16" ht="15">
      <c r="A14" s="142" t="s">
        <v>412</v>
      </c>
      <c r="B14" s="31" t="s">
        <v>413</v>
      </c>
      <c r="C14" s="34" t="s">
        <v>71</v>
      </c>
      <c r="D14" s="31" t="s">
        <v>17</v>
      </c>
      <c r="E14" s="31" t="s">
        <v>18</v>
      </c>
      <c r="F14" s="31">
        <v>0</v>
      </c>
      <c r="G14" s="31">
        <v>2</v>
      </c>
      <c r="H14" s="31">
        <f t="shared" si="0"/>
        <v>2</v>
      </c>
      <c r="I14" s="31">
        <f t="shared" si="1"/>
        <v>1</v>
      </c>
      <c r="J14" s="89"/>
      <c r="K14" s="32">
        <f>'Parametre ve Katsayılar'!B6</f>
        <v>0.5</v>
      </c>
      <c r="L14" s="32">
        <f t="shared" si="2"/>
        <v>0.5</v>
      </c>
      <c r="M14" s="32">
        <f t="shared" si="3"/>
        <v>1</v>
      </c>
      <c r="O14" s="24"/>
      <c r="P14" s="24"/>
    </row>
    <row r="15" spans="1:16" ht="15">
      <c r="A15" s="149" t="s">
        <v>412</v>
      </c>
      <c r="B15" s="31" t="s">
        <v>413</v>
      </c>
      <c r="C15" s="34" t="s">
        <v>415</v>
      </c>
      <c r="D15" s="31" t="s">
        <v>17</v>
      </c>
      <c r="E15" s="31" t="s">
        <v>27</v>
      </c>
      <c r="F15" s="31">
        <v>0</v>
      </c>
      <c r="G15" s="31">
        <v>0</v>
      </c>
      <c r="H15" s="31">
        <f t="shared" si="0"/>
        <v>0</v>
      </c>
      <c r="I15" s="31">
        <f t="shared" si="1"/>
        <v>0</v>
      </c>
      <c r="J15" s="89"/>
      <c r="K15" s="32">
        <f>'Parametre ve Katsayılar'!B6</f>
        <v>0.5</v>
      </c>
      <c r="L15" s="32">
        <f t="shared" si="2"/>
        <v>0</v>
      </c>
      <c r="M15" s="32">
        <f t="shared" si="3"/>
        <v>0</v>
      </c>
      <c r="O15" s="24"/>
      <c r="P15" s="24"/>
    </row>
    <row r="16" spans="1:16" ht="45">
      <c r="A16" s="142" t="s">
        <v>263</v>
      </c>
      <c r="B16" s="31" t="s">
        <v>198</v>
      </c>
      <c r="C16" s="34" t="s">
        <v>265</v>
      </c>
      <c r="D16" s="31" t="s">
        <v>270</v>
      </c>
      <c r="E16" s="31" t="s">
        <v>18</v>
      </c>
      <c r="F16" s="31">
        <v>2</v>
      </c>
      <c r="G16" s="31">
        <v>2</v>
      </c>
      <c r="H16" s="31">
        <f t="shared" si="0"/>
        <v>4</v>
      </c>
      <c r="I16" s="31">
        <f t="shared" si="1"/>
        <v>3</v>
      </c>
      <c r="J16" s="89" t="s">
        <v>23</v>
      </c>
      <c r="K16" s="32">
        <f>'Parametre ve Katsayılar'!B2</f>
        <v>1</v>
      </c>
      <c r="L16" s="32">
        <f t="shared" si="2"/>
        <v>3</v>
      </c>
      <c r="M16" s="32">
        <f t="shared" si="3"/>
        <v>4</v>
      </c>
      <c r="O16" s="24"/>
      <c r="P16" s="24"/>
    </row>
    <row r="17" spans="1:16" ht="30">
      <c r="A17" s="142" t="s">
        <v>264</v>
      </c>
      <c r="B17" s="31" t="s">
        <v>267</v>
      </c>
      <c r="C17" s="34" t="s">
        <v>266</v>
      </c>
      <c r="D17" s="31" t="s">
        <v>271</v>
      </c>
      <c r="E17" s="31" t="s">
        <v>18</v>
      </c>
      <c r="F17" s="31">
        <v>2</v>
      </c>
      <c r="G17" s="31">
        <v>2</v>
      </c>
      <c r="H17" s="31">
        <f t="shared" si="0"/>
        <v>4</v>
      </c>
      <c r="I17" s="31">
        <f t="shared" si="1"/>
        <v>3</v>
      </c>
      <c r="J17" s="89" t="s">
        <v>23</v>
      </c>
      <c r="K17" s="32">
        <f>'Parametre ve Katsayılar'!B2</f>
        <v>1</v>
      </c>
      <c r="L17" s="32">
        <f t="shared" si="2"/>
        <v>3</v>
      </c>
      <c r="M17" s="32">
        <f t="shared" si="3"/>
        <v>4</v>
      </c>
      <c r="O17" s="24"/>
      <c r="P17" s="24"/>
    </row>
    <row r="18" spans="1:16" ht="15">
      <c r="A18" s="172"/>
      <c r="B18" s="31" t="s">
        <v>198</v>
      </c>
      <c r="C18" s="34" t="s">
        <v>74</v>
      </c>
      <c r="D18" s="31"/>
      <c r="E18" s="31" t="s">
        <v>27</v>
      </c>
      <c r="F18" s="31">
        <v>2</v>
      </c>
      <c r="G18" s="31">
        <v>2</v>
      </c>
      <c r="H18" s="31">
        <f>F18+G18</f>
        <v>4</v>
      </c>
      <c r="I18" s="31">
        <f>F18+(G18/2)</f>
        <v>3</v>
      </c>
      <c r="J18" s="89" t="s">
        <v>23</v>
      </c>
      <c r="K18" s="32">
        <f>'Parametre ve Katsayılar'!B2</f>
        <v>1</v>
      </c>
      <c r="L18" s="32">
        <f>I18*K18</f>
        <v>3</v>
      </c>
      <c r="M18" s="32">
        <f>H18*K18</f>
        <v>4</v>
      </c>
      <c r="O18" s="24"/>
      <c r="P18" s="24"/>
    </row>
    <row r="19" spans="1:16" ht="15">
      <c r="A19" s="172"/>
      <c r="B19" s="31" t="s">
        <v>198</v>
      </c>
      <c r="C19" s="34" t="s">
        <v>508</v>
      </c>
      <c r="D19" s="31"/>
      <c r="E19" s="31" t="s">
        <v>27</v>
      </c>
      <c r="F19" s="31">
        <v>2</v>
      </c>
      <c r="G19" s="31">
        <v>2</v>
      </c>
      <c r="H19" s="31">
        <f>F19+G19</f>
        <v>4</v>
      </c>
      <c r="I19" s="31">
        <f>F19+(G19/2)</f>
        <v>3</v>
      </c>
      <c r="J19" s="89" t="s">
        <v>23</v>
      </c>
      <c r="K19" s="32">
        <f>'Parametre ve Katsayılar'!B2</f>
        <v>1</v>
      </c>
      <c r="L19" s="32">
        <f>I19*K19</f>
        <v>3</v>
      </c>
      <c r="M19" s="32">
        <f>H19*K19</f>
        <v>4</v>
      </c>
      <c r="O19" s="24"/>
      <c r="P19" s="24"/>
    </row>
    <row r="20" spans="1:16" ht="30">
      <c r="A20" s="142" t="s">
        <v>275</v>
      </c>
      <c r="B20" s="31" t="s">
        <v>273</v>
      </c>
      <c r="C20" s="34" t="s">
        <v>274</v>
      </c>
      <c r="D20" s="31" t="s">
        <v>271</v>
      </c>
      <c r="E20" s="31" t="s">
        <v>18</v>
      </c>
      <c r="F20" s="31">
        <v>2</v>
      </c>
      <c r="G20" s="31">
        <v>2</v>
      </c>
      <c r="H20" s="31">
        <f t="shared" si="0"/>
        <v>4</v>
      </c>
      <c r="I20" s="31">
        <f t="shared" si="1"/>
        <v>3</v>
      </c>
      <c r="J20" s="89" t="s">
        <v>23</v>
      </c>
      <c r="K20" s="32">
        <f>'Parametre ve Katsayılar'!B2</f>
        <v>1</v>
      </c>
      <c r="L20" s="32">
        <f t="shared" si="2"/>
        <v>3</v>
      </c>
      <c r="M20" s="32">
        <f t="shared" si="3"/>
        <v>4</v>
      </c>
      <c r="O20" s="24"/>
      <c r="P20" s="24"/>
    </row>
    <row r="21" spans="1:16" ht="15">
      <c r="A21" s="149">
        <v>3000</v>
      </c>
      <c r="B21" s="31" t="s">
        <v>448</v>
      </c>
      <c r="C21" s="34" t="s">
        <v>276</v>
      </c>
      <c r="D21" s="31"/>
      <c r="E21" s="31" t="s">
        <v>27</v>
      </c>
      <c r="F21" s="31">
        <v>0</v>
      </c>
      <c r="G21" s="31">
        <v>0</v>
      </c>
      <c r="H21" s="31">
        <f t="shared" si="0"/>
        <v>0</v>
      </c>
      <c r="I21" s="31">
        <f t="shared" si="1"/>
        <v>0</v>
      </c>
      <c r="J21" s="89"/>
      <c r="K21" s="32"/>
      <c r="L21" s="32"/>
      <c r="M21" s="32"/>
      <c r="O21" s="24"/>
      <c r="P21" s="24"/>
    </row>
    <row r="22" spans="1:16" ht="15">
      <c r="A22" s="149">
        <v>3000</v>
      </c>
      <c r="B22" s="31" t="s">
        <v>448</v>
      </c>
      <c r="C22" s="34" t="s">
        <v>71</v>
      </c>
      <c r="D22" s="31"/>
      <c r="E22" s="31" t="s">
        <v>27</v>
      </c>
      <c r="F22" s="31">
        <v>0</v>
      </c>
      <c r="G22" s="31">
        <v>0</v>
      </c>
      <c r="H22" s="31">
        <f>F22+G22</f>
        <v>0</v>
      </c>
      <c r="I22" s="31">
        <f>F22+(G22/2)</f>
        <v>0</v>
      </c>
      <c r="J22" s="89"/>
      <c r="K22" s="32"/>
      <c r="L22" s="32"/>
      <c r="M22" s="32"/>
      <c r="O22" s="24"/>
      <c r="P22" s="24"/>
    </row>
    <row r="23" spans="1:16" ht="15">
      <c r="A23" s="149">
        <v>3000</v>
      </c>
      <c r="B23" s="31" t="s">
        <v>448</v>
      </c>
      <c r="C23" s="34" t="s">
        <v>77</v>
      </c>
      <c r="D23" s="31"/>
      <c r="E23" s="31" t="s">
        <v>27</v>
      </c>
      <c r="F23" s="31">
        <v>0</v>
      </c>
      <c r="G23" s="31">
        <v>0</v>
      </c>
      <c r="H23" s="31">
        <f>F23+G23</f>
        <v>0</v>
      </c>
      <c r="I23" s="31">
        <f>F23+(G23/2)</f>
        <v>0</v>
      </c>
      <c r="J23" s="89"/>
      <c r="K23" s="32"/>
      <c r="L23" s="32"/>
      <c r="M23" s="32"/>
      <c r="O23" s="24"/>
      <c r="P23" s="24"/>
    </row>
    <row r="24" spans="1:16" ht="60">
      <c r="A24" s="173" t="s">
        <v>218</v>
      </c>
      <c r="B24" s="98" t="s">
        <v>219</v>
      </c>
      <c r="C24" s="34" t="s">
        <v>505</v>
      </c>
      <c r="D24" s="31" t="s">
        <v>17</v>
      </c>
      <c r="E24" s="31" t="s">
        <v>27</v>
      </c>
      <c r="F24" s="31">
        <v>2</v>
      </c>
      <c r="G24" s="31">
        <v>6</v>
      </c>
      <c r="H24" s="31">
        <f t="shared" si="0"/>
        <v>8</v>
      </c>
      <c r="I24" s="31">
        <f t="shared" si="1"/>
        <v>5</v>
      </c>
      <c r="J24" s="89" t="s">
        <v>23</v>
      </c>
      <c r="K24" s="32">
        <f>'Parametre ve Katsayılar'!B2</f>
        <v>1</v>
      </c>
      <c r="L24" s="32">
        <f t="shared" si="2"/>
        <v>5</v>
      </c>
      <c r="M24" s="32">
        <f t="shared" si="3"/>
        <v>8</v>
      </c>
      <c r="O24" s="24"/>
      <c r="P24" s="24"/>
    </row>
    <row r="25" spans="1:16" ht="30">
      <c r="A25" s="173" t="s">
        <v>220</v>
      </c>
      <c r="B25" s="98" t="s">
        <v>272</v>
      </c>
      <c r="C25" s="34" t="s">
        <v>507</v>
      </c>
      <c r="D25" s="31" t="s">
        <v>17</v>
      </c>
      <c r="E25" s="31"/>
      <c r="F25" s="31">
        <v>2</v>
      </c>
      <c r="G25" s="31">
        <v>6</v>
      </c>
      <c r="H25" s="31">
        <f t="shared" si="0"/>
        <v>8</v>
      </c>
      <c r="I25" s="31">
        <f t="shared" si="1"/>
        <v>5</v>
      </c>
      <c r="J25" s="89" t="s">
        <v>23</v>
      </c>
      <c r="K25" s="32">
        <f>'Parametre ve Katsayılar'!B2</f>
        <v>1</v>
      </c>
      <c r="L25" s="32">
        <f t="shared" si="2"/>
        <v>5</v>
      </c>
      <c r="M25" s="32">
        <f t="shared" si="3"/>
        <v>8</v>
      </c>
      <c r="O25" s="24"/>
      <c r="P25" s="24"/>
    </row>
    <row r="26" spans="1:16" ht="15">
      <c r="A26" s="152" t="s">
        <v>222</v>
      </c>
      <c r="B26" s="99" t="s">
        <v>221</v>
      </c>
      <c r="C26" s="36" t="s">
        <v>276</v>
      </c>
      <c r="D26" s="24" t="s">
        <v>17</v>
      </c>
      <c r="E26" s="24"/>
      <c r="F26" s="24">
        <v>0</v>
      </c>
      <c r="G26" s="24">
        <v>0</v>
      </c>
      <c r="H26" s="24">
        <f t="shared" si="0"/>
        <v>0</v>
      </c>
      <c r="I26" s="24">
        <f t="shared" si="1"/>
        <v>0</v>
      </c>
      <c r="J26" s="97" t="s">
        <v>28</v>
      </c>
      <c r="K26" s="37">
        <f>'Parametre ve Katsayılar'!B4</f>
        <v>0.5</v>
      </c>
      <c r="L26" s="37">
        <f t="shared" si="2"/>
        <v>0</v>
      </c>
      <c r="M26" s="37">
        <f t="shared" si="3"/>
        <v>0</v>
      </c>
      <c r="O26" s="25"/>
      <c r="P26" s="25"/>
    </row>
    <row r="27" spans="1:16" ht="15">
      <c r="A27" s="155" t="s">
        <v>224</v>
      </c>
      <c r="B27" s="99" t="s">
        <v>223</v>
      </c>
      <c r="C27" s="36" t="s">
        <v>75</v>
      </c>
      <c r="D27" s="24" t="s">
        <v>17</v>
      </c>
      <c r="E27" s="24" t="s">
        <v>18</v>
      </c>
      <c r="F27" s="24">
        <v>3</v>
      </c>
      <c r="G27" s="24">
        <v>0</v>
      </c>
      <c r="H27" s="24">
        <f t="shared" si="0"/>
        <v>3</v>
      </c>
      <c r="I27" s="24">
        <f t="shared" si="1"/>
        <v>3</v>
      </c>
      <c r="J27" s="97" t="s">
        <v>28</v>
      </c>
      <c r="K27" s="37">
        <f>'Parametre ve Katsayılar'!B4</f>
        <v>0.5</v>
      </c>
      <c r="L27" s="37">
        <f t="shared" si="2"/>
        <v>1.5</v>
      </c>
      <c r="M27" s="37">
        <f t="shared" si="3"/>
        <v>1.5</v>
      </c>
      <c r="O27" s="24"/>
      <c r="P27" s="24"/>
    </row>
    <row r="28" spans="1:16" ht="30">
      <c r="A28" s="155" t="s">
        <v>226</v>
      </c>
      <c r="B28" s="99" t="s">
        <v>225</v>
      </c>
      <c r="C28" s="36" t="s">
        <v>386</v>
      </c>
      <c r="D28" s="24" t="s">
        <v>17</v>
      </c>
      <c r="E28" s="24" t="s">
        <v>18</v>
      </c>
      <c r="F28" s="24">
        <v>3</v>
      </c>
      <c r="G28" s="24">
        <v>0</v>
      </c>
      <c r="H28" s="24">
        <f t="shared" si="0"/>
        <v>3</v>
      </c>
      <c r="I28" s="24">
        <f t="shared" si="1"/>
        <v>3</v>
      </c>
      <c r="J28" s="97" t="s">
        <v>28</v>
      </c>
      <c r="K28" s="37">
        <f>'Parametre ve Katsayılar'!B4</f>
        <v>0.5</v>
      </c>
      <c r="L28" s="37">
        <f t="shared" si="2"/>
        <v>1.5</v>
      </c>
      <c r="M28" s="37">
        <f t="shared" si="3"/>
        <v>1.5</v>
      </c>
      <c r="O28" s="24"/>
      <c r="P28" s="24"/>
    </row>
    <row r="29" spans="1:16" ht="15">
      <c r="A29" s="152" t="s">
        <v>228</v>
      </c>
      <c r="B29" s="99" t="s">
        <v>227</v>
      </c>
      <c r="C29" s="36" t="s">
        <v>277</v>
      </c>
      <c r="D29" s="24" t="s">
        <v>17</v>
      </c>
      <c r="E29" s="24"/>
      <c r="F29" s="24">
        <v>0</v>
      </c>
      <c r="G29" s="24">
        <v>0</v>
      </c>
      <c r="H29" s="24">
        <f t="shared" si="0"/>
        <v>0</v>
      </c>
      <c r="I29" s="24">
        <f t="shared" si="1"/>
        <v>0</v>
      </c>
      <c r="J29" s="97" t="s">
        <v>28</v>
      </c>
      <c r="K29" s="37">
        <f>'Parametre ve Katsayılar'!B4</f>
        <v>0.5</v>
      </c>
      <c r="L29" s="37">
        <f t="shared" si="2"/>
        <v>0</v>
      </c>
      <c r="M29" s="37">
        <f t="shared" si="3"/>
        <v>0</v>
      </c>
      <c r="O29" s="24"/>
      <c r="P29" s="24"/>
    </row>
    <row r="30" spans="1:16" ht="15">
      <c r="A30" s="155" t="s">
        <v>230</v>
      </c>
      <c r="B30" s="99" t="s">
        <v>229</v>
      </c>
      <c r="C30" s="36" t="s">
        <v>388</v>
      </c>
      <c r="D30" s="24" t="s">
        <v>17</v>
      </c>
      <c r="E30" s="24" t="s">
        <v>18</v>
      </c>
      <c r="F30" s="24">
        <v>3</v>
      </c>
      <c r="G30" s="24">
        <v>0</v>
      </c>
      <c r="H30" s="24">
        <f t="shared" si="0"/>
        <v>3</v>
      </c>
      <c r="I30" s="24">
        <f t="shared" si="1"/>
        <v>3</v>
      </c>
      <c r="J30" s="97" t="s">
        <v>28</v>
      </c>
      <c r="K30" s="37">
        <f>'Parametre ve Katsayılar'!B4</f>
        <v>0.5</v>
      </c>
      <c r="L30" s="37">
        <f t="shared" si="2"/>
        <v>1.5</v>
      </c>
      <c r="M30" s="37">
        <f t="shared" si="3"/>
        <v>1.5</v>
      </c>
      <c r="O30" s="24"/>
      <c r="P30" s="24"/>
    </row>
    <row r="31" spans="1:16" ht="15">
      <c r="A31" s="152" t="s">
        <v>232</v>
      </c>
      <c r="B31" s="99" t="s">
        <v>231</v>
      </c>
      <c r="C31" s="36" t="s">
        <v>75</v>
      </c>
      <c r="D31" s="24" t="s">
        <v>17</v>
      </c>
      <c r="E31" s="24"/>
      <c r="F31" s="24">
        <v>0</v>
      </c>
      <c r="G31" s="24">
        <v>0</v>
      </c>
      <c r="H31" s="24">
        <f t="shared" si="0"/>
        <v>0</v>
      </c>
      <c r="I31" s="24">
        <f t="shared" si="1"/>
        <v>0</v>
      </c>
      <c r="J31" s="97" t="s">
        <v>28</v>
      </c>
      <c r="K31" s="37">
        <f>'Parametre ve Katsayılar'!B4</f>
        <v>0.5</v>
      </c>
      <c r="L31" s="37">
        <f t="shared" si="2"/>
        <v>0</v>
      </c>
      <c r="M31" s="37">
        <f t="shared" si="3"/>
        <v>0</v>
      </c>
      <c r="O31" s="24"/>
      <c r="P31" s="24"/>
    </row>
    <row r="32" spans="1:16" ht="15">
      <c r="A32" s="155" t="s">
        <v>234</v>
      </c>
      <c r="B32" s="99" t="s">
        <v>233</v>
      </c>
      <c r="C32" s="36" t="s">
        <v>72</v>
      </c>
      <c r="D32" s="24" t="s">
        <v>17</v>
      </c>
      <c r="E32" s="24" t="s">
        <v>18</v>
      </c>
      <c r="F32" s="24">
        <v>3</v>
      </c>
      <c r="G32" s="24">
        <v>0</v>
      </c>
      <c r="H32" s="24">
        <f t="shared" si="0"/>
        <v>3</v>
      </c>
      <c r="I32" s="24">
        <f t="shared" si="1"/>
        <v>3</v>
      </c>
      <c r="J32" s="97" t="s">
        <v>28</v>
      </c>
      <c r="K32" s="37">
        <f>'Parametre ve Katsayılar'!B4</f>
        <v>0.5</v>
      </c>
      <c r="L32" s="37">
        <f t="shared" si="2"/>
        <v>1.5</v>
      </c>
      <c r="M32" s="37">
        <f t="shared" si="3"/>
        <v>1.5</v>
      </c>
      <c r="O32" s="24"/>
      <c r="P32" s="24"/>
    </row>
    <row r="33" spans="1:16" ht="30">
      <c r="A33" s="173" t="s">
        <v>236</v>
      </c>
      <c r="B33" s="99" t="s">
        <v>235</v>
      </c>
      <c r="C33" s="36" t="s">
        <v>501</v>
      </c>
      <c r="D33" s="24" t="s">
        <v>17</v>
      </c>
      <c r="E33" s="24" t="s">
        <v>27</v>
      </c>
      <c r="F33" s="24">
        <v>3</v>
      </c>
      <c r="G33" s="24">
        <v>0</v>
      </c>
      <c r="H33" s="24">
        <f t="shared" si="0"/>
        <v>3</v>
      </c>
      <c r="I33" s="24">
        <f t="shared" si="1"/>
        <v>3</v>
      </c>
      <c r="J33" s="97" t="s">
        <v>28</v>
      </c>
      <c r="K33" s="37">
        <f>'Parametre ve Katsayılar'!B4</f>
        <v>0.5</v>
      </c>
      <c r="L33" s="37">
        <f t="shared" si="2"/>
        <v>1.5</v>
      </c>
      <c r="M33" s="37">
        <f t="shared" si="3"/>
        <v>1.5</v>
      </c>
      <c r="O33" s="24"/>
      <c r="P33" s="24"/>
    </row>
    <row r="34" spans="1:16" ht="15">
      <c r="A34" s="149" t="s">
        <v>269</v>
      </c>
      <c r="B34" s="24" t="s">
        <v>268</v>
      </c>
      <c r="C34" s="36"/>
      <c r="D34" s="24" t="s">
        <v>17</v>
      </c>
      <c r="E34" s="24"/>
      <c r="F34" s="24">
        <v>0</v>
      </c>
      <c r="G34" s="24">
        <v>0</v>
      </c>
      <c r="H34" s="24">
        <f t="shared" si="0"/>
        <v>0</v>
      </c>
      <c r="I34" s="24">
        <f t="shared" si="1"/>
        <v>0</v>
      </c>
      <c r="J34" s="97" t="s">
        <v>28</v>
      </c>
      <c r="K34" s="37">
        <f>'Parametre ve Katsayılar'!B4</f>
        <v>0.5</v>
      </c>
      <c r="L34" s="37">
        <f t="shared" si="2"/>
        <v>0</v>
      </c>
      <c r="M34" s="37">
        <f t="shared" si="3"/>
        <v>0</v>
      </c>
      <c r="O34" s="24"/>
      <c r="P34" s="24"/>
    </row>
    <row r="35" spans="1:16" ht="15">
      <c r="A35" s="149"/>
      <c r="B35" s="24" t="s">
        <v>301</v>
      </c>
      <c r="C35" s="36"/>
      <c r="D35" s="24" t="s">
        <v>17</v>
      </c>
      <c r="E35" s="24"/>
      <c r="F35" s="24">
        <v>0</v>
      </c>
      <c r="G35" s="24">
        <v>0</v>
      </c>
      <c r="H35" s="24">
        <f t="shared" si="0"/>
        <v>0</v>
      </c>
      <c r="I35" s="24">
        <f t="shared" si="1"/>
        <v>0</v>
      </c>
      <c r="J35" s="97" t="s">
        <v>28</v>
      </c>
      <c r="K35" s="37">
        <f>'Parametre ve Katsayılar'!B4</f>
        <v>0.5</v>
      </c>
      <c r="L35" s="37">
        <f t="shared" si="2"/>
        <v>0</v>
      </c>
      <c r="M35" s="37">
        <f t="shared" si="3"/>
        <v>0</v>
      </c>
      <c r="O35" s="24"/>
      <c r="P35" s="24"/>
    </row>
    <row r="36" spans="1:16" ht="15">
      <c r="A36" s="149"/>
      <c r="B36" s="24" t="s">
        <v>302</v>
      </c>
      <c r="C36" s="36"/>
      <c r="D36" s="24" t="s">
        <v>17</v>
      </c>
      <c r="E36" s="24"/>
      <c r="F36" s="24">
        <v>0</v>
      </c>
      <c r="G36" s="24">
        <v>0</v>
      </c>
      <c r="H36" s="24">
        <f t="shared" si="0"/>
        <v>0</v>
      </c>
      <c r="I36" s="24">
        <f t="shared" si="1"/>
        <v>0</v>
      </c>
      <c r="J36" s="97" t="s">
        <v>28</v>
      </c>
      <c r="K36" s="37">
        <f>'Parametre ve Katsayılar'!B4</f>
        <v>0.5</v>
      </c>
      <c r="L36" s="37">
        <f t="shared" si="2"/>
        <v>0</v>
      </c>
      <c r="M36" s="37">
        <f t="shared" si="3"/>
        <v>0</v>
      </c>
      <c r="O36" s="24"/>
      <c r="P36" s="24"/>
    </row>
    <row r="37" spans="1:16" ht="15">
      <c r="A37" s="149"/>
      <c r="B37" s="24" t="s">
        <v>303</v>
      </c>
      <c r="C37" s="36" t="s">
        <v>383</v>
      </c>
      <c r="D37" s="24" t="s">
        <v>17</v>
      </c>
      <c r="E37" s="24" t="s">
        <v>18</v>
      </c>
      <c r="F37" s="24">
        <v>0</v>
      </c>
      <c r="G37" s="24">
        <v>0</v>
      </c>
      <c r="H37" s="24">
        <f t="shared" si="0"/>
        <v>0</v>
      </c>
      <c r="I37" s="24">
        <f t="shared" si="1"/>
        <v>0</v>
      </c>
      <c r="J37" s="97" t="s">
        <v>28</v>
      </c>
      <c r="K37" s="37">
        <f>'Parametre ve Katsayılar'!B4</f>
        <v>0.5</v>
      </c>
      <c r="L37" s="37">
        <f t="shared" si="2"/>
        <v>0</v>
      </c>
      <c r="M37" s="37">
        <f t="shared" si="3"/>
        <v>0</v>
      </c>
      <c r="O37" s="24"/>
      <c r="P37" s="24"/>
    </row>
    <row r="38" spans="1:16" ht="15">
      <c r="A38" s="172"/>
      <c r="B38" s="24" t="s">
        <v>304</v>
      </c>
      <c r="C38" s="36"/>
      <c r="D38" s="24" t="s">
        <v>17</v>
      </c>
      <c r="E38" s="24" t="s">
        <v>27</v>
      </c>
      <c r="F38" s="24">
        <v>3</v>
      </c>
      <c r="G38" s="24">
        <v>0</v>
      </c>
      <c r="H38" s="24">
        <f t="shared" si="0"/>
        <v>3</v>
      </c>
      <c r="I38" s="24">
        <f t="shared" si="1"/>
        <v>3</v>
      </c>
      <c r="J38" s="97" t="s">
        <v>28</v>
      </c>
      <c r="K38" s="37">
        <f>'Parametre ve Katsayılar'!B4</f>
        <v>0.5</v>
      </c>
      <c r="L38" s="37">
        <f t="shared" si="2"/>
        <v>1.5</v>
      </c>
      <c r="M38" s="37">
        <f t="shared" si="3"/>
        <v>1.5</v>
      </c>
      <c r="O38" s="24"/>
      <c r="P38" s="24"/>
    </row>
    <row r="39" spans="1:16" ht="15">
      <c r="A39" s="149"/>
      <c r="B39" s="24" t="s">
        <v>305</v>
      </c>
      <c r="C39" s="36" t="s">
        <v>402</v>
      </c>
      <c r="D39" s="24" t="s">
        <v>17</v>
      </c>
      <c r="E39" s="24"/>
      <c r="F39" s="24">
        <v>0</v>
      </c>
      <c r="G39" s="24">
        <v>0</v>
      </c>
      <c r="H39" s="24">
        <f t="shared" si="0"/>
        <v>0</v>
      </c>
      <c r="I39" s="24">
        <f t="shared" si="1"/>
        <v>0</v>
      </c>
      <c r="J39" s="97" t="s">
        <v>28</v>
      </c>
      <c r="K39" s="37">
        <f>'Parametre ve Katsayılar'!B4</f>
        <v>0.5</v>
      </c>
      <c r="L39" s="37">
        <f t="shared" si="2"/>
        <v>0</v>
      </c>
      <c r="M39" s="37">
        <f t="shared" si="3"/>
        <v>0</v>
      </c>
      <c r="O39" s="24"/>
      <c r="P39" s="24"/>
    </row>
    <row r="40" spans="1:16" ht="15">
      <c r="A40" s="149"/>
      <c r="B40" s="24" t="s">
        <v>306</v>
      </c>
      <c r="C40" s="36"/>
      <c r="D40" s="24" t="s">
        <v>17</v>
      </c>
      <c r="E40" s="24"/>
      <c r="F40" s="24">
        <v>0</v>
      </c>
      <c r="G40" s="24">
        <v>0</v>
      </c>
      <c r="H40" s="24">
        <f t="shared" si="0"/>
        <v>0</v>
      </c>
      <c r="I40" s="24">
        <f t="shared" si="1"/>
        <v>0</v>
      </c>
      <c r="J40" s="97" t="s">
        <v>28</v>
      </c>
      <c r="K40" s="37">
        <f>'Parametre ve Katsayılar'!B4</f>
        <v>0.5</v>
      </c>
      <c r="L40" s="37">
        <f t="shared" si="2"/>
        <v>0</v>
      </c>
      <c r="M40" s="37">
        <f t="shared" si="3"/>
        <v>0</v>
      </c>
      <c r="O40" s="24"/>
      <c r="P40" s="24"/>
    </row>
    <row r="41" spans="1:16" ht="15">
      <c r="A41" s="142"/>
      <c r="B41" s="24" t="s">
        <v>498</v>
      </c>
      <c r="C41" s="36" t="s">
        <v>388</v>
      </c>
      <c r="D41" s="24"/>
      <c r="E41" s="24"/>
      <c r="F41" s="24">
        <v>3</v>
      </c>
      <c r="G41" s="24">
        <v>0</v>
      </c>
      <c r="H41" s="24">
        <f t="shared" si="0"/>
        <v>3</v>
      </c>
      <c r="I41" s="24">
        <f t="shared" si="1"/>
        <v>3</v>
      </c>
      <c r="J41" s="97"/>
      <c r="K41" s="37">
        <f>'Parametre ve Katsayılar'!B4</f>
        <v>0.5</v>
      </c>
      <c r="L41" s="37">
        <f t="shared" si="2"/>
        <v>1.5</v>
      </c>
      <c r="M41" s="37">
        <f t="shared" si="3"/>
        <v>1.5</v>
      </c>
      <c r="O41" s="24"/>
      <c r="P41" s="24"/>
    </row>
    <row r="42" spans="1:16" ht="15">
      <c r="A42" s="149"/>
      <c r="B42" s="24" t="s">
        <v>307</v>
      </c>
      <c r="C42" s="36" t="s">
        <v>402</v>
      </c>
      <c r="D42" s="24" t="s">
        <v>17</v>
      </c>
      <c r="E42" s="24"/>
      <c r="F42" s="24">
        <v>0</v>
      </c>
      <c r="G42" s="24">
        <v>0</v>
      </c>
      <c r="H42" s="24">
        <f t="shared" si="0"/>
        <v>0</v>
      </c>
      <c r="I42" s="24">
        <f t="shared" si="1"/>
        <v>0</v>
      </c>
      <c r="J42" s="97" t="s">
        <v>28</v>
      </c>
      <c r="K42" s="37">
        <f>'Parametre ve Katsayılar'!B4</f>
        <v>0.5</v>
      </c>
      <c r="L42" s="37">
        <f t="shared" si="2"/>
        <v>0</v>
      </c>
      <c r="M42" s="37">
        <f t="shared" si="3"/>
        <v>0</v>
      </c>
      <c r="O42" s="24"/>
      <c r="P42" s="24"/>
    </row>
    <row r="43" spans="1:16" ht="15">
      <c r="A43" s="172"/>
      <c r="B43" s="24" t="s">
        <v>308</v>
      </c>
      <c r="C43" s="36" t="s">
        <v>504</v>
      </c>
      <c r="D43" s="24" t="s">
        <v>17</v>
      </c>
      <c r="E43" s="24"/>
      <c r="F43" s="24">
        <v>3</v>
      </c>
      <c r="G43" s="24">
        <v>0</v>
      </c>
      <c r="H43" s="24">
        <f t="shared" si="0"/>
        <v>3</v>
      </c>
      <c r="I43" s="24">
        <f t="shared" si="1"/>
        <v>3</v>
      </c>
      <c r="J43" s="97" t="s">
        <v>28</v>
      </c>
      <c r="K43" s="37">
        <f>'Parametre ve Katsayılar'!B4</f>
        <v>0.5</v>
      </c>
      <c r="L43" s="37">
        <f t="shared" si="2"/>
        <v>1.5</v>
      </c>
      <c r="M43" s="37">
        <f t="shared" si="3"/>
        <v>1.5</v>
      </c>
      <c r="O43" s="24"/>
      <c r="P43" s="24"/>
    </row>
    <row r="44" spans="1:16" ht="15">
      <c r="A44" s="172"/>
      <c r="B44" s="24" t="s">
        <v>401</v>
      </c>
      <c r="C44" s="36" t="s">
        <v>390</v>
      </c>
      <c r="D44" s="24" t="s">
        <v>396</v>
      </c>
      <c r="E44" s="24"/>
      <c r="F44" s="24">
        <v>3</v>
      </c>
      <c r="G44" s="24">
        <v>0</v>
      </c>
      <c r="H44" s="24">
        <f t="shared" si="0"/>
        <v>3</v>
      </c>
      <c r="I44" s="24">
        <f t="shared" si="1"/>
        <v>3</v>
      </c>
      <c r="J44" s="97"/>
      <c r="K44" s="37">
        <f>'Parametre ve Katsayılar'!B4</f>
        <v>0.5</v>
      </c>
      <c r="L44" s="37">
        <f t="shared" si="2"/>
        <v>1.5</v>
      </c>
      <c r="M44" s="37">
        <f t="shared" si="3"/>
        <v>1.5</v>
      </c>
      <c r="O44" s="24"/>
      <c r="P44" s="24"/>
    </row>
    <row r="45" spans="1:16" ht="15">
      <c r="A45" s="2"/>
      <c r="B45" s="2"/>
      <c r="C45" s="10" t="s">
        <v>192</v>
      </c>
      <c r="D45" s="29"/>
      <c r="E45" s="29"/>
      <c r="F45" s="29"/>
      <c r="G45" s="29"/>
      <c r="H45" s="10">
        <f>SUM(H5:H25)</f>
        <v>82</v>
      </c>
      <c r="I45" s="10">
        <f>SUM(I3:I25)</f>
        <v>63</v>
      </c>
      <c r="J45" s="29"/>
      <c r="K45" s="30"/>
      <c r="L45" s="28">
        <f>SUM(L3:L25)</f>
        <v>61.5</v>
      </c>
      <c r="M45" s="28">
        <f>SUM(M3:M25)</f>
        <v>95</v>
      </c>
      <c r="O45" s="24"/>
      <c r="P45" s="24"/>
    </row>
    <row r="46" spans="1:16" ht="15.75" thickBot="1">
      <c r="A46" s="2"/>
      <c r="B46" s="5"/>
      <c r="C46" s="47" t="s">
        <v>193</v>
      </c>
      <c r="D46" s="48"/>
      <c r="E46" s="48"/>
      <c r="F46" s="48"/>
      <c r="G46" s="48"/>
      <c r="H46" s="47">
        <f>SUM(H26:H44)</f>
        <v>27</v>
      </c>
      <c r="I46" s="47">
        <f>SUM(I26:I44)</f>
        <v>27</v>
      </c>
      <c r="J46" s="48"/>
      <c r="K46" s="50"/>
      <c r="L46" s="49">
        <f>SUM(L26:L44)</f>
        <v>13.5</v>
      </c>
      <c r="M46" s="49">
        <f>SUM(M26:M44)</f>
        <v>13.5</v>
      </c>
      <c r="O46" s="51"/>
      <c r="P46" s="51"/>
    </row>
    <row r="47" spans="1:16" ht="15">
      <c r="A47" s="17"/>
      <c r="B47" s="17"/>
      <c r="C47" s="10" t="s">
        <v>19</v>
      </c>
      <c r="D47" s="10"/>
      <c r="E47" s="10"/>
      <c r="F47" s="10"/>
      <c r="G47" s="10"/>
      <c r="H47" s="10">
        <f>H45+H46</f>
        <v>109</v>
      </c>
      <c r="I47" s="10">
        <f>I45+I46</f>
        <v>90</v>
      </c>
      <c r="J47" s="10"/>
      <c r="K47" s="10"/>
      <c r="L47" s="28">
        <f>L45+L46</f>
        <v>75</v>
      </c>
      <c r="M47" s="28">
        <f>M45+M46</f>
        <v>108.5</v>
      </c>
      <c r="O47" s="10"/>
      <c r="P47" s="10">
        <f>SUM(P3:P46)</f>
        <v>9</v>
      </c>
    </row>
    <row r="48" spans="1:16" s="13" customFormat="1" ht="45">
      <c r="A48" s="6"/>
      <c r="B48" s="7"/>
      <c r="C48" s="8"/>
      <c r="D48" s="6"/>
      <c r="E48" s="6"/>
      <c r="F48" s="6"/>
      <c r="G48" s="6"/>
      <c r="H48" s="8" t="s">
        <v>179</v>
      </c>
      <c r="I48" s="8" t="s">
        <v>181</v>
      </c>
      <c r="J48" s="6"/>
      <c r="K48" s="6"/>
      <c r="L48" s="8" t="s">
        <v>183</v>
      </c>
      <c r="M48" s="8" t="s">
        <v>186</v>
      </c>
      <c r="N48" s="18"/>
      <c r="O48" s="6"/>
      <c r="P48" s="6"/>
    </row>
    <row r="49" spans="1:16" ht="15">
      <c r="A49" s="6"/>
      <c r="B49" s="7"/>
      <c r="C49" s="8"/>
      <c r="D49" s="6"/>
      <c r="E49" s="6"/>
      <c r="F49" s="6"/>
      <c r="G49" s="6"/>
      <c r="H49" s="6"/>
      <c r="I49" s="6"/>
      <c r="J49" s="6"/>
      <c r="K49" s="6"/>
      <c r="L49" s="6"/>
      <c r="M49" s="6"/>
      <c r="O49" s="6"/>
      <c r="P49" s="6"/>
    </row>
    <row r="50" spans="1:16" ht="15">
      <c r="A50" s="1" t="s">
        <v>7</v>
      </c>
      <c r="B50" s="5"/>
      <c r="C50" s="4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P50" s="1"/>
    </row>
    <row r="51" spans="1:16" ht="45">
      <c r="A51" s="35" t="s">
        <v>1</v>
      </c>
      <c r="B51" s="35" t="s">
        <v>3</v>
      </c>
      <c r="C51" s="35" t="s">
        <v>11</v>
      </c>
      <c r="D51" s="35" t="s">
        <v>24</v>
      </c>
      <c r="E51" s="35" t="s">
        <v>9</v>
      </c>
      <c r="F51" s="35" t="s">
        <v>4</v>
      </c>
      <c r="G51" s="35" t="s">
        <v>8</v>
      </c>
      <c r="H51" s="35" t="s">
        <v>179</v>
      </c>
      <c r="I51" s="35" t="s">
        <v>5</v>
      </c>
      <c r="J51" s="35" t="s">
        <v>6</v>
      </c>
      <c r="K51" s="35" t="s">
        <v>47</v>
      </c>
      <c r="L51" s="35" t="s">
        <v>184</v>
      </c>
      <c r="M51" s="35" t="s">
        <v>185</v>
      </c>
      <c r="O51" s="20" t="s">
        <v>55</v>
      </c>
      <c r="P51" s="19"/>
    </row>
    <row r="52" spans="1:16" ht="15">
      <c r="A52" s="173" t="s">
        <v>281</v>
      </c>
      <c r="B52" s="98" t="s">
        <v>278</v>
      </c>
      <c r="C52" s="34" t="s">
        <v>276</v>
      </c>
      <c r="D52" s="31" t="s">
        <v>260</v>
      </c>
      <c r="E52" s="31"/>
      <c r="F52" s="31">
        <v>3</v>
      </c>
      <c r="G52" s="31">
        <v>0</v>
      </c>
      <c r="H52" s="31">
        <f>F52+G52</f>
        <v>3</v>
      </c>
      <c r="I52" s="31">
        <f>F52+(G52/2)</f>
        <v>3</v>
      </c>
      <c r="J52" s="89" t="s">
        <v>23</v>
      </c>
      <c r="K52" s="32">
        <f>'Parametre ve Katsayılar'!B3</f>
        <v>0.75</v>
      </c>
      <c r="L52" s="31">
        <f>I52*K52</f>
        <v>2.25</v>
      </c>
      <c r="M52" s="31">
        <f>H52*K52</f>
        <v>2.25</v>
      </c>
      <c r="O52" s="24"/>
      <c r="P52" s="24"/>
    </row>
    <row r="53" spans="1:16" ht="15">
      <c r="A53" s="173" t="s">
        <v>281</v>
      </c>
      <c r="B53" s="98" t="s">
        <v>278</v>
      </c>
      <c r="C53" s="34" t="s">
        <v>508</v>
      </c>
      <c r="D53" s="31" t="s">
        <v>260</v>
      </c>
      <c r="E53" s="31" t="s">
        <v>27</v>
      </c>
      <c r="F53" s="31">
        <v>3</v>
      </c>
      <c r="G53" s="31">
        <v>0</v>
      </c>
      <c r="H53" s="31">
        <f aca="true" t="shared" si="4" ref="H53:H68">F53+G53</f>
        <v>3</v>
      </c>
      <c r="I53" s="31">
        <f aca="true" t="shared" si="5" ref="I53:I68">F53+(G53/2)</f>
        <v>3</v>
      </c>
      <c r="J53" s="89" t="s">
        <v>23</v>
      </c>
      <c r="K53" s="32">
        <f>'Parametre ve Katsayılar'!B3</f>
        <v>0.75</v>
      </c>
      <c r="L53" s="31">
        <f aca="true" t="shared" si="6" ref="L53:L63">I53*K53</f>
        <v>2.25</v>
      </c>
      <c r="M53" s="31">
        <f aca="true" t="shared" si="7" ref="M53:M63">H53*K53</f>
        <v>2.25</v>
      </c>
      <c r="O53" s="24" t="s">
        <v>81</v>
      </c>
      <c r="P53" s="24">
        <v>1</v>
      </c>
    </row>
    <row r="54" spans="1:16" ht="15">
      <c r="A54" s="155" t="s">
        <v>281</v>
      </c>
      <c r="B54" s="98" t="s">
        <v>278</v>
      </c>
      <c r="C54" s="34" t="s">
        <v>72</v>
      </c>
      <c r="D54" s="31" t="s">
        <v>260</v>
      </c>
      <c r="E54" s="31" t="s">
        <v>18</v>
      </c>
      <c r="F54" s="31">
        <v>3</v>
      </c>
      <c r="G54" s="31">
        <v>0</v>
      </c>
      <c r="H54" s="31">
        <f t="shared" si="4"/>
        <v>3</v>
      </c>
      <c r="I54" s="31">
        <f t="shared" si="5"/>
        <v>3</v>
      </c>
      <c r="J54" s="89" t="s">
        <v>23</v>
      </c>
      <c r="K54" s="32">
        <f>'Parametre ve Katsayılar'!B3</f>
        <v>0.75</v>
      </c>
      <c r="L54" s="31">
        <f t="shared" si="6"/>
        <v>2.25</v>
      </c>
      <c r="M54" s="31">
        <f t="shared" si="7"/>
        <v>2.25</v>
      </c>
      <c r="O54" s="24" t="s">
        <v>78</v>
      </c>
      <c r="P54" s="24">
        <v>1</v>
      </c>
    </row>
    <row r="55" spans="1:16" ht="15">
      <c r="A55" s="155" t="s">
        <v>281</v>
      </c>
      <c r="B55" s="98" t="s">
        <v>278</v>
      </c>
      <c r="C55" s="34" t="s">
        <v>73</v>
      </c>
      <c r="D55" s="31" t="s">
        <v>260</v>
      </c>
      <c r="E55" s="31" t="s">
        <v>18</v>
      </c>
      <c r="F55" s="31">
        <v>3</v>
      </c>
      <c r="G55" s="31">
        <v>0</v>
      </c>
      <c r="H55" s="31">
        <f t="shared" si="4"/>
        <v>3</v>
      </c>
      <c r="I55" s="31">
        <f t="shared" si="5"/>
        <v>3</v>
      </c>
      <c r="J55" s="89" t="s">
        <v>23</v>
      </c>
      <c r="K55" s="32">
        <f>'Parametre ve Katsayılar'!B3</f>
        <v>0.75</v>
      </c>
      <c r="L55" s="31">
        <f t="shared" si="6"/>
        <v>2.25</v>
      </c>
      <c r="M55" s="31">
        <f t="shared" si="7"/>
        <v>2.25</v>
      </c>
      <c r="O55" s="24"/>
      <c r="P55" s="24"/>
    </row>
    <row r="56" spans="1:16" ht="15">
      <c r="A56" s="155" t="s">
        <v>281</v>
      </c>
      <c r="B56" s="98" t="s">
        <v>278</v>
      </c>
      <c r="C56" s="34" t="s">
        <v>74</v>
      </c>
      <c r="D56" s="31" t="s">
        <v>260</v>
      </c>
      <c r="E56" s="31" t="s">
        <v>18</v>
      </c>
      <c r="F56" s="31">
        <v>3</v>
      </c>
      <c r="G56" s="31">
        <v>0</v>
      </c>
      <c r="H56" s="31">
        <f t="shared" si="4"/>
        <v>3</v>
      </c>
      <c r="I56" s="31">
        <f t="shared" si="5"/>
        <v>3</v>
      </c>
      <c r="J56" s="89" t="s">
        <v>23</v>
      </c>
      <c r="K56" s="32">
        <f>'Parametre ve Katsayılar'!B3</f>
        <v>0.75</v>
      </c>
      <c r="L56" s="31">
        <f t="shared" si="6"/>
        <v>2.25</v>
      </c>
      <c r="M56" s="31">
        <f t="shared" si="7"/>
        <v>2.25</v>
      </c>
      <c r="O56" s="24"/>
      <c r="P56" s="24"/>
    </row>
    <row r="57" spans="1:16" ht="15">
      <c r="A57" s="155" t="s">
        <v>281</v>
      </c>
      <c r="B57" s="98" t="s">
        <v>278</v>
      </c>
      <c r="C57" s="34" t="s">
        <v>75</v>
      </c>
      <c r="D57" s="31" t="s">
        <v>260</v>
      </c>
      <c r="E57" s="31" t="s">
        <v>18</v>
      </c>
      <c r="F57" s="31">
        <v>3</v>
      </c>
      <c r="G57" s="31">
        <v>0</v>
      </c>
      <c r="H57" s="31">
        <f t="shared" si="4"/>
        <v>3</v>
      </c>
      <c r="I57" s="31">
        <f t="shared" si="5"/>
        <v>3</v>
      </c>
      <c r="J57" s="89" t="s">
        <v>23</v>
      </c>
      <c r="K57" s="32">
        <f>'Parametre ve Katsayılar'!B3</f>
        <v>0.75</v>
      </c>
      <c r="L57" s="31">
        <f t="shared" si="6"/>
        <v>2.25</v>
      </c>
      <c r="M57" s="31">
        <f t="shared" si="7"/>
        <v>2.25</v>
      </c>
      <c r="O57" s="24"/>
      <c r="P57" s="24"/>
    </row>
    <row r="58" spans="1:16" ht="15">
      <c r="A58" s="152" t="s">
        <v>280</v>
      </c>
      <c r="B58" s="98" t="s">
        <v>279</v>
      </c>
      <c r="C58" s="34" t="s">
        <v>276</v>
      </c>
      <c r="D58" s="31" t="s">
        <v>260</v>
      </c>
      <c r="E58" s="31"/>
      <c r="F58" s="31">
        <v>0</v>
      </c>
      <c r="G58" s="31">
        <v>0</v>
      </c>
      <c r="H58" s="31">
        <f t="shared" si="4"/>
        <v>0</v>
      </c>
      <c r="I58" s="31">
        <f t="shared" si="5"/>
        <v>0</v>
      </c>
      <c r="J58" s="89" t="s">
        <v>23</v>
      </c>
      <c r="K58" s="32">
        <f>'Parametre ve Katsayılar'!B3</f>
        <v>0.75</v>
      </c>
      <c r="L58" s="31">
        <f t="shared" si="6"/>
        <v>0</v>
      </c>
      <c r="M58" s="31">
        <f t="shared" si="7"/>
        <v>0</v>
      </c>
      <c r="O58" s="24"/>
      <c r="P58" s="24"/>
    </row>
    <row r="59" spans="1:16" ht="15">
      <c r="A59" s="173" t="s">
        <v>280</v>
      </c>
      <c r="B59" s="98" t="s">
        <v>279</v>
      </c>
      <c r="C59" s="34" t="s">
        <v>508</v>
      </c>
      <c r="D59" s="31" t="s">
        <v>260</v>
      </c>
      <c r="E59" s="31" t="s">
        <v>27</v>
      </c>
      <c r="F59" s="31">
        <v>3</v>
      </c>
      <c r="G59" s="31">
        <v>0</v>
      </c>
      <c r="H59" s="31">
        <f t="shared" si="4"/>
        <v>3</v>
      </c>
      <c r="I59" s="31">
        <f t="shared" si="5"/>
        <v>3</v>
      </c>
      <c r="J59" s="89" t="s">
        <v>23</v>
      </c>
      <c r="K59" s="32">
        <f>'Parametre ve Katsayılar'!B3</f>
        <v>0.75</v>
      </c>
      <c r="L59" s="31">
        <f t="shared" si="6"/>
        <v>2.25</v>
      </c>
      <c r="M59" s="31">
        <f t="shared" si="7"/>
        <v>2.25</v>
      </c>
      <c r="O59" s="24"/>
      <c r="P59" s="24"/>
    </row>
    <row r="60" spans="1:16" ht="15">
      <c r="A60" s="173" t="s">
        <v>280</v>
      </c>
      <c r="B60" s="98" t="s">
        <v>279</v>
      </c>
      <c r="C60" s="34" t="s">
        <v>72</v>
      </c>
      <c r="D60" s="31" t="s">
        <v>260</v>
      </c>
      <c r="E60" s="31"/>
      <c r="F60" s="31">
        <v>3</v>
      </c>
      <c r="G60" s="31">
        <v>0</v>
      </c>
      <c r="H60" s="31">
        <f t="shared" si="4"/>
        <v>3</v>
      </c>
      <c r="I60" s="31">
        <f t="shared" si="5"/>
        <v>3</v>
      </c>
      <c r="J60" s="89" t="s">
        <v>23</v>
      </c>
      <c r="K60" s="32">
        <f>'Parametre ve Katsayılar'!B3</f>
        <v>0.75</v>
      </c>
      <c r="L60" s="31">
        <f t="shared" si="6"/>
        <v>2.25</v>
      </c>
      <c r="M60" s="31">
        <f t="shared" si="7"/>
        <v>2.25</v>
      </c>
      <c r="O60" s="24"/>
      <c r="P60" s="24"/>
    </row>
    <row r="61" spans="1:16" ht="15">
      <c r="A61" s="155" t="s">
        <v>280</v>
      </c>
      <c r="B61" s="98" t="s">
        <v>279</v>
      </c>
      <c r="C61" s="34" t="s">
        <v>73</v>
      </c>
      <c r="D61" s="31" t="s">
        <v>260</v>
      </c>
      <c r="E61" s="31" t="s">
        <v>18</v>
      </c>
      <c r="F61" s="31">
        <v>3</v>
      </c>
      <c r="G61" s="31">
        <v>0</v>
      </c>
      <c r="H61" s="31">
        <f t="shared" si="4"/>
        <v>3</v>
      </c>
      <c r="I61" s="31">
        <f t="shared" si="5"/>
        <v>3</v>
      </c>
      <c r="J61" s="89" t="s">
        <v>23</v>
      </c>
      <c r="K61" s="32">
        <f>'Parametre ve Katsayılar'!B3</f>
        <v>0.75</v>
      </c>
      <c r="L61" s="31">
        <f t="shared" si="6"/>
        <v>2.25</v>
      </c>
      <c r="M61" s="31">
        <f t="shared" si="7"/>
        <v>2.25</v>
      </c>
      <c r="O61" s="24"/>
      <c r="P61" s="24"/>
    </row>
    <row r="62" spans="1:16" ht="15">
      <c r="A62" s="173" t="s">
        <v>280</v>
      </c>
      <c r="B62" s="98" t="s">
        <v>279</v>
      </c>
      <c r="C62" s="34" t="s">
        <v>415</v>
      </c>
      <c r="D62" s="31" t="s">
        <v>260</v>
      </c>
      <c r="E62" s="31" t="s">
        <v>27</v>
      </c>
      <c r="F62" s="31">
        <v>3</v>
      </c>
      <c r="G62" s="31">
        <v>0</v>
      </c>
      <c r="H62" s="31">
        <f t="shared" si="4"/>
        <v>3</v>
      </c>
      <c r="I62" s="31">
        <f t="shared" si="5"/>
        <v>3</v>
      </c>
      <c r="J62" s="89" t="s">
        <v>23</v>
      </c>
      <c r="K62" s="32">
        <f>'Parametre ve Katsayılar'!B3</f>
        <v>0.75</v>
      </c>
      <c r="L62" s="31">
        <f t="shared" si="6"/>
        <v>2.25</v>
      </c>
      <c r="M62" s="31">
        <f t="shared" si="7"/>
        <v>2.25</v>
      </c>
      <c r="O62" s="25"/>
      <c r="P62" s="25"/>
    </row>
    <row r="63" spans="1:16" ht="15">
      <c r="A63" s="152" t="s">
        <v>280</v>
      </c>
      <c r="B63" s="98" t="s">
        <v>279</v>
      </c>
      <c r="C63" s="34" t="s">
        <v>75</v>
      </c>
      <c r="D63" s="31" t="s">
        <v>260</v>
      </c>
      <c r="E63" s="31"/>
      <c r="F63" s="31">
        <v>0</v>
      </c>
      <c r="G63" s="31">
        <v>0</v>
      </c>
      <c r="H63" s="31">
        <f t="shared" si="4"/>
        <v>0</v>
      </c>
      <c r="I63" s="31">
        <f t="shared" si="5"/>
        <v>0</v>
      </c>
      <c r="J63" s="89" t="s">
        <v>23</v>
      </c>
      <c r="K63" s="32">
        <f>'Parametre ve Katsayılar'!B3</f>
        <v>0.75</v>
      </c>
      <c r="L63" s="31">
        <f t="shared" si="6"/>
        <v>0</v>
      </c>
      <c r="M63" s="31">
        <f t="shared" si="7"/>
        <v>0</v>
      </c>
      <c r="O63" s="24"/>
      <c r="P63" s="24"/>
    </row>
    <row r="64" spans="1:16" ht="15">
      <c r="A64" s="173" t="s">
        <v>280</v>
      </c>
      <c r="B64" s="98" t="s">
        <v>279</v>
      </c>
      <c r="C64" s="34" t="s">
        <v>504</v>
      </c>
      <c r="D64" s="31" t="s">
        <v>260</v>
      </c>
      <c r="E64" s="31"/>
      <c r="F64" s="31">
        <v>3</v>
      </c>
      <c r="G64" s="31">
        <v>0</v>
      </c>
      <c r="H64" s="31">
        <f t="shared" si="4"/>
        <v>3</v>
      </c>
      <c r="I64" s="31">
        <f t="shared" si="5"/>
        <v>3</v>
      </c>
      <c r="J64" s="89" t="s">
        <v>23</v>
      </c>
      <c r="K64" s="32">
        <f>'Parametre ve Katsayılar'!B3</f>
        <v>0.75</v>
      </c>
      <c r="L64" s="31">
        <f aca="true" t="shared" si="8" ref="L64:L69">I64*K64</f>
        <v>2.25</v>
      </c>
      <c r="M64" s="31">
        <f aca="true" t="shared" si="9" ref="M64:M69">H64*K64</f>
        <v>2.25</v>
      </c>
      <c r="O64" s="24"/>
      <c r="P64" s="24"/>
    </row>
    <row r="65" spans="1:16" ht="15">
      <c r="A65" s="155"/>
      <c r="B65" s="98" t="s">
        <v>421</v>
      </c>
      <c r="C65" s="34" t="s">
        <v>422</v>
      </c>
      <c r="D65" s="31"/>
      <c r="E65" s="31" t="s">
        <v>18</v>
      </c>
      <c r="F65" s="31">
        <v>21</v>
      </c>
      <c r="G65" s="31">
        <v>0</v>
      </c>
      <c r="H65" s="31">
        <f t="shared" si="4"/>
        <v>21</v>
      </c>
      <c r="I65" s="31">
        <f t="shared" si="5"/>
        <v>21</v>
      </c>
      <c r="J65" s="89"/>
      <c r="K65" s="32">
        <f>'Parametre ve Katsayılar'!B6</f>
        <v>0.5</v>
      </c>
      <c r="L65" s="31">
        <f t="shared" si="8"/>
        <v>10.5</v>
      </c>
      <c r="M65" s="31">
        <f t="shared" si="9"/>
        <v>10.5</v>
      </c>
      <c r="O65" s="24"/>
      <c r="P65" s="24"/>
    </row>
    <row r="66" spans="1:16" ht="15">
      <c r="A66" s="173"/>
      <c r="B66" s="98" t="s">
        <v>421</v>
      </c>
      <c r="C66" s="34" t="s">
        <v>422</v>
      </c>
      <c r="D66" s="31"/>
      <c r="E66" s="31" t="s">
        <v>27</v>
      </c>
      <c r="F66" s="31">
        <v>24</v>
      </c>
      <c r="G66" s="31">
        <v>0</v>
      </c>
      <c r="H66" s="31">
        <f t="shared" si="4"/>
        <v>24</v>
      </c>
      <c r="I66" s="31">
        <f t="shared" si="5"/>
        <v>24</v>
      </c>
      <c r="J66" s="89"/>
      <c r="K66" s="32">
        <f>'Parametre ve Katsayılar'!B6</f>
        <v>0.5</v>
      </c>
      <c r="L66" s="31">
        <f t="shared" si="8"/>
        <v>12</v>
      </c>
      <c r="M66" s="31">
        <f t="shared" si="9"/>
        <v>12</v>
      </c>
      <c r="O66" s="24"/>
      <c r="P66" s="24"/>
    </row>
    <row r="67" spans="1:16" ht="15">
      <c r="A67" s="155"/>
      <c r="B67" s="98" t="s">
        <v>423</v>
      </c>
      <c r="C67" s="34" t="s">
        <v>422</v>
      </c>
      <c r="D67" s="31"/>
      <c r="E67" s="31" t="s">
        <v>18</v>
      </c>
      <c r="F67" s="31">
        <v>4</v>
      </c>
      <c r="G67" s="31">
        <v>0</v>
      </c>
      <c r="H67" s="31">
        <f t="shared" si="4"/>
        <v>4</v>
      </c>
      <c r="I67" s="31">
        <f t="shared" si="5"/>
        <v>4</v>
      </c>
      <c r="J67" s="89"/>
      <c r="K67" s="32">
        <f>'Parametre ve Katsayılar'!B6</f>
        <v>0.5</v>
      </c>
      <c r="L67" s="31">
        <f t="shared" si="8"/>
        <v>2</v>
      </c>
      <c r="M67" s="31">
        <f t="shared" si="9"/>
        <v>2</v>
      </c>
      <c r="O67" s="24"/>
      <c r="P67" s="24"/>
    </row>
    <row r="68" spans="1:16" ht="15">
      <c r="A68" s="173"/>
      <c r="B68" s="98" t="s">
        <v>423</v>
      </c>
      <c r="C68" s="34" t="s">
        <v>422</v>
      </c>
      <c r="D68" s="31"/>
      <c r="E68" s="31" t="s">
        <v>27</v>
      </c>
      <c r="F68" s="31">
        <v>5</v>
      </c>
      <c r="G68" s="31">
        <v>0</v>
      </c>
      <c r="H68" s="31">
        <f t="shared" si="4"/>
        <v>5</v>
      </c>
      <c r="I68" s="31">
        <f t="shared" si="5"/>
        <v>5</v>
      </c>
      <c r="J68" s="89"/>
      <c r="K68" s="32">
        <f>'Parametre ve Katsayılar'!B6</f>
        <v>0.5</v>
      </c>
      <c r="L68" s="31">
        <f t="shared" si="8"/>
        <v>2.5</v>
      </c>
      <c r="M68" s="31">
        <f t="shared" si="9"/>
        <v>2.5</v>
      </c>
      <c r="O68" s="24"/>
      <c r="P68" s="24"/>
    </row>
    <row r="69" spans="1:16" ht="15">
      <c r="A69" s="155" t="s">
        <v>240</v>
      </c>
      <c r="B69" s="99" t="s">
        <v>239</v>
      </c>
      <c r="C69" s="36" t="s">
        <v>75</v>
      </c>
      <c r="D69" s="24" t="s">
        <v>260</v>
      </c>
      <c r="E69" s="24" t="s">
        <v>18</v>
      </c>
      <c r="F69" s="24">
        <v>3</v>
      </c>
      <c r="G69" s="24">
        <v>0</v>
      </c>
      <c r="H69" s="24">
        <f>F69+G69</f>
        <v>3</v>
      </c>
      <c r="I69" s="24">
        <f>F69+(G69/2)</f>
        <v>3</v>
      </c>
      <c r="J69" s="97" t="s">
        <v>28</v>
      </c>
      <c r="K69" s="37">
        <f>'Parametre ve Katsayılar'!B5</f>
        <v>0.5</v>
      </c>
      <c r="L69" s="24">
        <f t="shared" si="8"/>
        <v>1.5</v>
      </c>
      <c r="M69" s="24">
        <f t="shared" si="9"/>
        <v>1.5</v>
      </c>
      <c r="O69" s="24"/>
      <c r="P69" s="24"/>
    </row>
    <row r="70" spans="1:16" ht="15">
      <c r="A70" s="155" t="s">
        <v>242</v>
      </c>
      <c r="B70" s="99" t="s">
        <v>241</v>
      </c>
      <c r="C70" s="36" t="s">
        <v>74</v>
      </c>
      <c r="D70" s="24" t="s">
        <v>260</v>
      </c>
      <c r="E70" s="24" t="s">
        <v>18</v>
      </c>
      <c r="F70" s="24">
        <v>3</v>
      </c>
      <c r="G70" s="24">
        <v>0</v>
      </c>
      <c r="H70" s="24">
        <f aca="true" t="shared" si="10" ref="H70:H96">F70+G70</f>
        <v>3</v>
      </c>
      <c r="I70" s="24">
        <f aca="true" t="shared" si="11" ref="I70:I96">F70+(G70/2)</f>
        <v>3</v>
      </c>
      <c r="J70" s="97" t="s">
        <v>28</v>
      </c>
      <c r="K70" s="37">
        <f>'Parametre ve Katsayılar'!B5</f>
        <v>0.5</v>
      </c>
      <c r="L70" s="24">
        <f aca="true" t="shared" si="12" ref="L70:L96">I70*K70</f>
        <v>1.5</v>
      </c>
      <c r="M70" s="24">
        <f aca="true" t="shared" si="13" ref="M70:M96">H70*K70</f>
        <v>1.5</v>
      </c>
      <c r="O70" s="24"/>
      <c r="P70" s="24"/>
    </row>
    <row r="71" spans="1:16" ht="15">
      <c r="A71" s="155" t="s">
        <v>247</v>
      </c>
      <c r="B71" s="99" t="s">
        <v>262</v>
      </c>
      <c r="C71" s="36" t="s">
        <v>246</v>
      </c>
      <c r="D71" s="24" t="s">
        <v>260</v>
      </c>
      <c r="E71" s="24" t="s">
        <v>18</v>
      </c>
      <c r="F71" s="24">
        <v>3</v>
      </c>
      <c r="G71" s="24">
        <v>0</v>
      </c>
      <c r="H71" s="24">
        <f t="shared" si="10"/>
        <v>3</v>
      </c>
      <c r="I71" s="24">
        <f t="shared" si="11"/>
        <v>3</v>
      </c>
      <c r="J71" s="97" t="s">
        <v>28</v>
      </c>
      <c r="K71" s="37">
        <f>'Parametre ve Katsayılar'!B5</f>
        <v>0.5</v>
      </c>
      <c r="L71" s="24">
        <f t="shared" si="12"/>
        <v>1.5</v>
      </c>
      <c r="M71" s="24">
        <f t="shared" si="13"/>
        <v>1.5</v>
      </c>
      <c r="O71" s="24"/>
      <c r="P71" s="24"/>
    </row>
    <row r="72" spans="1:16" ht="15">
      <c r="A72" s="155" t="s">
        <v>248</v>
      </c>
      <c r="B72" s="99" t="s">
        <v>261</v>
      </c>
      <c r="C72" s="36" t="s">
        <v>77</v>
      </c>
      <c r="D72" s="24" t="s">
        <v>260</v>
      </c>
      <c r="E72" s="24"/>
      <c r="F72" s="24">
        <v>3</v>
      </c>
      <c r="G72" s="24">
        <v>0</v>
      </c>
      <c r="H72" s="24">
        <f t="shared" si="10"/>
        <v>3</v>
      </c>
      <c r="I72" s="24">
        <f t="shared" si="11"/>
        <v>3</v>
      </c>
      <c r="J72" s="97" t="s">
        <v>28</v>
      </c>
      <c r="K72" s="37">
        <f>'Parametre ve Katsayılar'!B5</f>
        <v>0.5</v>
      </c>
      <c r="L72" s="24">
        <f t="shared" si="12"/>
        <v>1.5</v>
      </c>
      <c r="M72" s="24">
        <f t="shared" si="13"/>
        <v>1.5</v>
      </c>
      <c r="O72" s="24"/>
      <c r="P72" s="24"/>
    </row>
    <row r="73" spans="1:16" ht="30">
      <c r="A73" s="149" t="s">
        <v>283</v>
      </c>
      <c r="B73" s="36" t="s">
        <v>282</v>
      </c>
      <c r="C73" s="24" t="s">
        <v>276</v>
      </c>
      <c r="D73" s="24" t="s">
        <v>260</v>
      </c>
      <c r="E73" s="24"/>
      <c r="F73" s="24">
        <v>0</v>
      </c>
      <c r="G73" s="24">
        <v>0</v>
      </c>
      <c r="H73" s="24">
        <f t="shared" si="10"/>
        <v>0</v>
      </c>
      <c r="I73" s="24">
        <f t="shared" si="11"/>
        <v>0</v>
      </c>
      <c r="J73" s="97" t="s">
        <v>28</v>
      </c>
      <c r="K73" s="37">
        <f>'Parametre ve Katsayılar'!B5</f>
        <v>0.5</v>
      </c>
      <c r="L73" s="24">
        <f t="shared" si="12"/>
        <v>0</v>
      </c>
      <c r="M73" s="24">
        <f t="shared" si="13"/>
        <v>0</v>
      </c>
      <c r="O73" s="24"/>
      <c r="P73" s="24"/>
    </row>
    <row r="74" spans="1:16" ht="30">
      <c r="A74" s="149" t="s">
        <v>285</v>
      </c>
      <c r="B74" s="36" t="s">
        <v>284</v>
      </c>
      <c r="C74" s="36" t="s">
        <v>77</v>
      </c>
      <c r="D74" s="24" t="s">
        <v>260</v>
      </c>
      <c r="E74" s="24"/>
      <c r="F74" s="24">
        <v>0</v>
      </c>
      <c r="G74" s="24">
        <v>0</v>
      </c>
      <c r="H74" s="24">
        <f t="shared" si="10"/>
        <v>0</v>
      </c>
      <c r="I74" s="24">
        <f t="shared" si="11"/>
        <v>0</v>
      </c>
      <c r="J74" s="97" t="s">
        <v>28</v>
      </c>
      <c r="K74" s="37">
        <f>'Parametre ve Katsayılar'!B5</f>
        <v>0.5</v>
      </c>
      <c r="L74" s="24">
        <f t="shared" si="12"/>
        <v>0</v>
      </c>
      <c r="M74" s="24">
        <f t="shared" si="13"/>
        <v>0</v>
      </c>
      <c r="O74" s="24"/>
      <c r="P74" s="24"/>
    </row>
    <row r="75" spans="1:16" ht="30">
      <c r="A75" s="149" t="s">
        <v>287</v>
      </c>
      <c r="B75" s="36" t="s">
        <v>286</v>
      </c>
      <c r="C75" s="36" t="s">
        <v>73</v>
      </c>
      <c r="D75" s="24" t="s">
        <v>260</v>
      </c>
      <c r="E75" s="24"/>
      <c r="F75" s="24">
        <v>0</v>
      </c>
      <c r="G75" s="24">
        <v>0</v>
      </c>
      <c r="H75" s="24">
        <f t="shared" si="10"/>
        <v>0</v>
      </c>
      <c r="I75" s="24">
        <f t="shared" si="11"/>
        <v>0</v>
      </c>
      <c r="J75" s="97" t="s">
        <v>28</v>
      </c>
      <c r="K75" s="37">
        <f>'Parametre ve Katsayılar'!B5</f>
        <v>0.5</v>
      </c>
      <c r="L75" s="24">
        <f t="shared" si="12"/>
        <v>0</v>
      </c>
      <c r="M75" s="24">
        <f t="shared" si="13"/>
        <v>0</v>
      </c>
      <c r="O75" s="24"/>
      <c r="P75" s="24"/>
    </row>
    <row r="76" spans="1:16" ht="15">
      <c r="A76" s="172" t="s">
        <v>289</v>
      </c>
      <c r="B76" s="36" t="s">
        <v>288</v>
      </c>
      <c r="C76" s="36" t="s">
        <v>276</v>
      </c>
      <c r="D76" s="24" t="s">
        <v>260</v>
      </c>
      <c r="E76" s="24" t="s">
        <v>27</v>
      </c>
      <c r="F76" s="24">
        <v>3</v>
      </c>
      <c r="G76" s="24">
        <v>0</v>
      </c>
      <c r="H76" s="24">
        <f t="shared" si="10"/>
        <v>3</v>
      </c>
      <c r="I76" s="24">
        <f t="shared" si="11"/>
        <v>3</v>
      </c>
      <c r="J76" s="97" t="s">
        <v>28</v>
      </c>
      <c r="K76" s="37">
        <f>'Parametre ve Katsayılar'!B5</f>
        <v>0.5</v>
      </c>
      <c r="L76" s="24">
        <f t="shared" si="12"/>
        <v>1.5</v>
      </c>
      <c r="M76" s="24">
        <f t="shared" si="13"/>
        <v>1.5</v>
      </c>
      <c r="O76" s="24"/>
      <c r="P76" s="24"/>
    </row>
    <row r="77" spans="1:16" ht="45">
      <c r="A77" s="149" t="s">
        <v>291</v>
      </c>
      <c r="B77" s="36" t="s">
        <v>290</v>
      </c>
      <c r="C77" s="36" t="s">
        <v>309</v>
      </c>
      <c r="D77" s="24" t="s">
        <v>260</v>
      </c>
      <c r="E77" s="24"/>
      <c r="F77" s="24">
        <v>0</v>
      </c>
      <c r="G77" s="24">
        <v>0</v>
      </c>
      <c r="H77" s="24">
        <f t="shared" si="10"/>
        <v>0</v>
      </c>
      <c r="I77" s="24">
        <f t="shared" si="11"/>
        <v>0</v>
      </c>
      <c r="J77" s="97" t="s">
        <v>28</v>
      </c>
      <c r="K77" s="37">
        <f>'Parametre ve Katsayılar'!B5</f>
        <v>0.5</v>
      </c>
      <c r="L77" s="24">
        <f t="shared" si="12"/>
        <v>0</v>
      </c>
      <c r="M77" s="24">
        <f t="shared" si="13"/>
        <v>0</v>
      </c>
      <c r="O77" s="24"/>
      <c r="P77" s="24"/>
    </row>
    <row r="78" spans="1:16" ht="30">
      <c r="A78" s="149" t="s">
        <v>293</v>
      </c>
      <c r="B78" s="24" t="s">
        <v>292</v>
      </c>
      <c r="C78" s="36" t="s">
        <v>300</v>
      </c>
      <c r="D78" s="24" t="s">
        <v>260</v>
      </c>
      <c r="E78" s="24"/>
      <c r="F78" s="24">
        <v>0</v>
      </c>
      <c r="G78" s="24">
        <v>0</v>
      </c>
      <c r="H78" s="24">
        <f t="shared" si="10"/>
        <v>0</v>
      </c>
      <c r="I78" s="24">
        <f t="shared" si="11"/>
        <v>0</v>
      </c>
      <c r="J78" s="97" t="s">
        <v>28</v>
      </c>
      <c r="K78" s="37">
        <f>'Parametre ve Katsayılar'!B5</f>
        <v>0.5</v>
      </c>
      <c r="L78" s="24">
        <f t="shared" si="12"/>
        <v>0</v>
      </c>
      <c r="M78" s="24">
        <f t="shared" si="13"/>
        <v>0</v>
      </c>
      <c r="O78" s="24"/>
      <c r="P78" s="24"/>
    </row>
    <row r="79" spans="1:16" ht="15">
      <c r="A79" s="149" t="s">
        <v>294</v>
      </c>
      <c r="B79" s="24" t="s">
        <v>295</v>
      </c>
      <c r="C79" s="36" t="s">
        <v>77</v>
      </c>
      <c r="D79" s="24" t="s">
        <v>260</v>
      </c>
      <c r="E79" s="24"/>
      <c r="F79" s="24">
        <v>0</v>
      </c>
      <c r="G79" s="24">
        <v>0</v>
      </c>
      <c r="H79" s="24">
        <f t="shared" si="10"/>
        <v>0</v>
      </c>
      <c r="I79" s="24">
        <f t="shared" si="11"/>
        <v>0</v>
      </c>
      <c r="J79" s="97" t="s">
        <v>28</v>
      </c>
      <c r="K79" s="37">
        <f>'Parametre ve Katsayılar'!B5</f>
        <v>0.5</v>
      </c>
      <c r="L79" s="24">
        <f t="shared" si="12"/>
        <v>0</v>
      </c>
      <c r="M79" s="24">
        <f t="shared" si="13"/>
        <v>0</v>
      </c>
      <c r="O79" s="24"/>
      <c r="P79" s="24"/>
    </row>
    <row r="80" spans="1:16" ht="15">
      <c r="A80" s="176" t="s">
        <v>296</v>
      </c>
      <c r="B80" s="44" t="s">
        <v>297</v>
      </c>
      <c r="C80" s="36" t="s">
        <v>72</v>
      </c>
      <c r="D80" s="24" t="s">
        <v>260</v>
      </c>
      <c r="E80" s="24" t="s">
        <v>27</v>
      </c>
      <c r="F80" s="24">
        <v>3</v>
      </c>
      <c r="G80" s="24">
        <v>0</v>
      </c>
      <c r="H80" s="24">
        <f t="shared" si="10"/>
        <v>3</v>
      </c>
      <c r="I80" s="24">
        <f t="shared" si="11"/>
        <v>3</v>
      </c>
      <c r="J80" s="97" t="s">
        <v>28</v>
      </c>
      <c r="K80" s="37">
        <f>'Parametre ve Katsayılar'!B5</f>
        <v>0.5</v>
      </c>
      <c r="L80" s="24">
        <f t="shared" si="12"/>
        <v>1.5</v>
      </c>
      <c r="M80" s="24">
        <f t="shared" si="13"/>
        <v>1.5</v>
      </c>
      <c r="O80" s="24"/>
      <c r="P80" s="24"/>
    </row>
    <row r="81" spans="1:16" ht="15">
      <c r="A81" s="173" t="s">
        <v>298</v>
      </c>
      <c r="B81" s="99" t="s">
        <v>299</v>
      </c>
      <c r="C81" s="36" t="s">
        <v>75</v>
      </c>
      <c r="D81" s="24" t="s">
        <v>260</v>
      </c>
      <c r="E81" s="24" t="s">
        <v>18</v>
      </c>
      <c r="F81" s="24">
        <v>3</v>
      </c>
      <c r="G81" s="24">
        <v>0</v>
      </c>
      <c r="H81" s="24">
        <f t="shared" si="10"/>
        <v>3</v>
      </c>
      <c r="I81" s="24">
        <f t="shared" si="11"/>
        <v>3</v>
      </c>
      <c r="J81" s="97" t="s">
        <v>28</v>
      </c>
      <c r="K81" s="37">
        <f>'Parametre ve Katsayılar'!B5</f>
        <v>0.5</v>
      </c>
      <c r="L81" s="24">
        <f t="shared" si="12"/>
        <v>1.5</v>
      </c>
      <c r="M81" s="24">
        <f t="shared" si="13"/>
        <v>1.5</v>
      </c>
      <c r="O81" s="24"/>
      <c r="P81" s="24"/>
    </row>
    <row r="82" spans="1:16" ht="15">
      <c r="A82" s="155"/>
      <c r="B82" s="99" t="s">
        <v>389</v>
      </c>
      <c r="C82" s="36" t="s">
        <v>390</v>
      </c>
      <c r="D82" s="24" t="s">
        <v>391</v>
      </c>
      <c r="E82" s="24" t="s">
        <v>18</v>
      </c>
      <c r="F82" s="24">
        <v>3</v>
      </c>
      <c r="G82" s="24">
        <v>0</v>
      </c>
      <c r="H82" s="24">
        <f t="shared" si="10"/>
        <v>3</v>
      </c>
      <c r="I82" s="24">
        <f t="shared" si="11"/>
        <v>3</v>
      </c>
      <c r="J82" s="97" t="s">
        <v>28</v>
      </c>
      <c r="K82" s="37">
        <f>'Parametre ve Katsayılar'!B5</f>
        <v>0.5</v>
      </c>
      <c r="L82" s="24">
        <f t="shared" si="12"/>
        <v>1.5</v>
      </c>
      <c r="M82" s="24">
        <f t="shared" si="13"/>
        <v>1.5</v>
      </c>
      <c r="O82" s="24"/>
      <c r="P82" s="24"/>
    </row>
    <row r="83" spans="1:16" ht="15">
      <c r="A83" s="155">
        <v>1600</v>
      </c>
      <c r="B83" s="99" t="s">
        <v>387</v>
      </c>
      <c r="C83" s="36" t="s">
        <v>388</v>
      </c>
      <c r="D83" s="24"/>
      <c r="E83" s="24" t="s">
        <v>18</v>
      </c>
      <c r="F83" s="24">
        <v>2</v>
      </c>
      <c r="G83" s="24">
        <v>0</v>
      </c>
      <c r="H83" s="24">
        <f t="shared" si="10"/>
        <v>2</v>
      </c>
      <c r="I83" s="24">
        <f t="shared" si="11"/>
        <v>2</v>
      </c>
      <c r="J83" s="97" t="s">
        <v>28</v>
      </c>
      <c r="K83" s="37">
        <f>'Parametre ve Katsayılar'!B5</f>
        <v>0.5</v>
      </c>
      <c r="L83" s="24">
        <f t="shared" si="12"/>
        <v>1</v>
      </c>
      <c r="M83" s="24">
        <f t="shared" si="13"/>
        <v>1</v>
      </c>
      <c r="O83" s="24"/>
      <c r="P83" s="24"/>
    </row>
    <row r="84" spans="1:16" ht="15">
      <c r="A84" s="152" t="s">
        <v>254</v>
      </c>
      <c r="B84" s="99" t="s">
        <v>253</v>
      </c>
      <c r="C84" s="36" t="s">
        <v>77</v>
      </c>
      <c r="D84" s="24" t="s">
        <v>128</v>
      </c>
      <c r="E84" s="24" t="s">
        <v>18</v>
      </c>
      <c r="F84" s="24">
        <v>0</v>
      </c>
      <c r="G84" s="24">
        <v>0</v>
      </c>
      <c r="H84" s="24">
        <f>F84+G84</f>
        <v>0</v>
      </c>
      <c r="I84" s="24">
        <f>F84+(G84/2)</f>
        <v>0</v>
      </c>
      <c r="J84" s="97" t="s">
        <v>28</v>
      </c>
      <c r="K84" s="37">
        <f>'Parametre ve Katsayılar'!B5</f>
        <v>0.5</v>
      </c>
      <c r="L84" s="24">
        <f>I84*K84</f>
        <v>0</v>
      </c>
      <c r="M84" s="24">
        <f>H84*K84</f>
        <v>0</v>
      </c>
      <c r="O84" s="24"/>
      <c r="P84" s="24"/>
    </row>
    <row r="85" spans="1:16" ht="15">
      <c r="A85" s="152" t="s">
        <v>256</v>
      </c>
      <c r="B85" s="99" t="s">
        <v>255</v>
      </c>
      <c r="C85" s="24" t="s">
        <v>73</v>
      </c>
      <c r="D85" s="24" t="s">
        <v>143</v>
      </c>
      <c r="E85" s="24"/>
      <c r="F85" s="24">
        <v>0</v>
      </c>
      <c r="G85" s="24">
        <v>0</v>
      </c>
      <c r="H85" s="24">
        <f>F85+G85</f>
        <v>0</v>
      </c>
      <c r="I85" s="24">
        <f>F85+(G85/2)</f>
        <v>0</v>
      </c>
      <c r="J85" s="97" t="s">
        <v>28</v>
      </c>
      <c r="K85" s="37">
        <f>'Parametre ve Katsayılar'!B5</f>
        <v>0.5</v>
      </c>
      <c r="L85" s="24">
        <f>I85*K85</f>
        <v>0</v>
      </c>
      <c r="M85" s="24">
        <f>H85*K85</f>
        <v>0</v>
      </c>
      <c r="O85" s="24"/>
      <c r="P85" s="24"/>
    </row>
    <row r="86" spans="1:16" ht="15">
      <c r="A86" s="155" t="s">
        <v>256</v>
      </c>
      <c r="B86" s="99" t="s">
        <v>342</v>
      </c>
      <c r="C86" s="24"/>
      <c r="D86" s="24" t="s">
        <v>143</v>
      </c>
      <c r="E86" s="24"/>
      <c r="F86" s="24">
        <v>3</v>
      </c>
      <c r="G86" s="24">
        <v>0</v>
      </c>
      <c r="H86" s="24">
        <f>F86+G86</f>
        <v>3</v>
      </c>
      <c r="I86" s="24">
        <f>F86+(G86/2)</f>
        <v>3</v>
      </c>
      <c r="J86" s="97" t="s">
        <v>28</v>
      </c>
      <c r="K86" s="37">
        <f>'Parametre ve Katsayılar'!B5</f>
        <v>0.5</v>
      </c>
      <c r="L86" s="24">
        <f aca="true" t="shared" si="14" ref="L86:L95">I86*K86</f>
        <v>1.5</v>
      </c>
      <c r="M86" s="24">
        <f aca="true" t="shared" si="15" ref="M86:M95">H86*K86</f>
        <v>1.5</v>
      </c>
      <c r="O86" s="24"/>
      <c r="P86" s="24"/>
    </row>
    <row r="87" spans="1:16" ht="15">
      <c r="A87" s="152" t="s">
        <v>256</v>
      </c>
      <c r="B87" s="99" t="s">
        <v>343</v>
      </c>
      <c r="C87" s="24"/>
      <c r="D87" s="24" t="s">
        <v>143</v>
      </c>
      <c r="E87" s="24"/>
      <c r="F87" s="24">
        <v>0</v>
      </c>
      <c r="G87" s="24">
        <v>0</v>
      </c>
      <c r="H87" s="24">
        <f aca="true" t="shared" si="16" ref="H87:H95">F87+G87</f>
        <v>0</v>
      </c>
      <c r="I87" s="24">
        <f aca="true" t="shared" si="17" ref="I87:I95">F87+(G87/2)</f>
        <v>0</v>
      </c>
      <c r="J87" s="97" t="s">
        <v>28</v>
      </c>
      <c r="K87" s="37">
        <f>'Parametre ve Katsayılar'!B5</f>
        <v>0.5</v>
      </c>
      <c r="L87" s="24">
        <f t="shared" si="14"/>
        <v>0</v>
      </c>
      <c r="M87" s="24">
        <f t="shared" si="15"/>
        <v>0</v>
      </c>
      <c r="O87" s="24"/>
      <c r="P87" s="24"/>
    </row>
    <row r="88" spans="1:16" ht="15">
      <c r="A88" s="173" t="s">
        <v>256</v>
      </c>
      <c r="B88" s="99" t="s">
        <v>344</v>
      </c>
      <c r="C88" s="24"/>
      <c r="D88" s="24" t="s">
        <v>143</v>
      </c>
      <c r="E88" s="24"/>
      <c r="F88" s="24">
        <v>3</v>
      </c>
      <c r="G88" s="24">
        <v>0</v>
      </c>
      <c r="H88" s="24">
        <f t="shared" si="16"/>
        <v>3</v>
      </c>
      <c r="I88" s="24">
        <f t="shared" si="17"/>
        <v>3</v>
      </c>
      <c r="J88" s="97" t="s">
        <v>28</v>
      </c>
      <c r="K88" s="37">
        <f>'Parametre ve Katsayılar'!B5</f>
        <v>0.5</v>
      </c>
      <c r="L88" s="24">
        <f t="shared" si="14"/>
        <v>1.5</v>
      </c>
      <c r="M88" s="24">
        <f t="shared" si="15"/>
        <v>1.5</v>
      </c>
      <c r="O88" s="24"/>
      <c r="P88" s="24"/>
    </row>
    <row r="89" spans="1:16" ht="27">
      <c r="A89" s="152" t="s">
        <v>256</v>
      </c>
      <c r="B89" s="112" t="s">
        <v>345</v>
      </c>
      <c r="C89" s="24"/>
      <c r="D89" s="24" t="s">
        <v>143</v>
      </c>
      <c r="E89" s="24"/>
      <c r="F89" s="24">
        <v>0</v>
      </c>
      <c r="G89" s="24">
        <v>0</v>
      </c>
      <c r="H89" s="24">
        <f t="shared" si="16"/>
        <v>0</v>
      </c>
      <c r="I89" s="24">
        <f t="shared" si="17"/>
        <v>0</v>
      </c>
      <c r="J89" s="97" t="s">
        <v>28</v>
      </c>
      <c r="K89" s="37">
        <f>'Parametre ve Katsayılar'!B5</f>
        <v>0.5</v>
      </c>
      <c r="L89" s="24">
        <f t="shared" si="14"/>
        <v>0</v>
      </c>
      <c r="M89" s="24">
        <f t="shared" si="15"/>
        <v>0</v>
      </c>
      <c r="O89" s="24"/>
      <c r="P89" s="24"/>
    </row>
    <row r="90" spans="1:16" ht="15">
      <c r="A90" s="173" t="s">
        <v>256</v>
      </c>
      <c r="B90" s="99" t="s">
        <v>346</v>
      </c>
      <c r="C90" s="24" t="s">
        <v>415</v>
      </c>
      <c r="D90" s="24" t="s">
        <v>143</v>
      </c>
      <c r="E90" s="24"/>
      <c r="F90" s="24">
        <v>3</v>
      </c>
      <c r="G90" s="24">
        <v>0</v>
      </c>
      <c r="H90" s="24">
        <f t="shared" si="16"/>
        <v>3</v>
      </c>
      <c r="I90" s="24">
        <f t="shared" si="17"/>
        <v>3</v>
      </c>
      <c r="J90" s="97" t="s">
        <v>28</v>
      </c>
      <c r="K90" s="37">
        <f>'Parametre ve Katsayılar'!B5</f>
        <v>0.5</v>
      </c>
      <c r="L90" s="24">
        <f t="shared" si="14"/>
        <v>1.5</v>
      </c>
      <c r="M90" s="24">
        <f t="shared" si="15"/>
        <v>1.5</v>
      </c>
      <c r="O90" s="24"/>
      <c r="P90" s="24"/>
    </row>
    <row r="91" spans="1:16" ht="15">
      <c r="A91" s="152" t="s">
        <v>256</v>
      </c>
      <c r="B91" s="99" t="s">
        <v>347</v>
      </c>
      <c r="C91" s="24"/>
      <c r="D91" s="24" t="s">
        <v>143</v>
      </c>
      <c r="E91" s="24"/>
      <c r="F91" s="24">
        <v>0</v>
      </c>
      <c r="G91" s="24">
        <v>0</v>
      </c>
      <c r="H91" s="24">
        <f t="shared" si="16"/>
        <v>0</v>
      </c>
      <c r="I91" s="24">
        <f t="shared" si="17"/>
        <v>0</v>
      </c>
      <c r="J91" s="97" t="s">
        <v>28</v>
      </c>
      <c r="K91" s="37">
        <f>'Parametre ve Katsayılar'!B5</f>
        <v>0.5</v>
      </c>
      <c r="L91" s="24">
        <f t="shared" si="14"/>
        <v>0</v>
      </c>
      <c r="M91" s="24">
        <f t="shared" si="15"/>
        <v>0</v>
      </c>
      <c r="O91" s="24"/>
      <c r="P91" s="24"/>
    </row>
    <row r="92" spans="1:16" ht="15">
      <c r="A92" s="152" t="s">
        <v>256</v>
      </c>
      <c r="B92" s="99" t="s">
        <v>348</v>
      </c>
      <c r="C92" s="24"/>
      <c r="D92" s="24" t="s">
        <v>143</v>
      </c>
      <c r="E92" s="24"/>
      <c r="F92" s="24">
        <v>0</v>
      </c>
      <c r="G92" s="24">
        <v>0</v>
      </c>
      <c r="H92" s="24">
        <f t="shared" si="16"/>
        <v>0</v>
      </c>
      <c r="I92" s="24">
        <f t="shared" si="17"/>
        <v>0</v>
      </c>
      <c r="J92" s="97" t="s">
        <v>28</v>
      </c>
      <c r="K92" s="37">
        <f>'Parametre ve Katsayılar'!B5</f>
        <v>0.5</v>
      </c>
      <c r="L92" s="24">
        <f t="shared" si="14"/>
        <v>0</v>
      </c>
      <c r="M92" s="24">
        <f t="shared" si="15"/>
        <v>0</v>
      </c>
      <c r="O92" s="24"/>
      <c r="P92" s="24"/>
    </row>
    <row r="93" spans="1:16" ht="15">
      <c r="A93" s="152"/>
      <c r="B93" s="99" t="s">
        <v>453</v>
      </c>
      <c r="C93" s="24" t="s">
        <v>74</v>
      </c>
      <c r="D93" s="24" t="s">
        <v>454</v>
      </c>
      <c r="E93" s="24"/>
      <c r="F93" s="24">
        <v>0</v>
      </c>
      <c r="G93" s="24">
        <v>0</v>
      </c>
      <c r="H93" s="24">
        <f t="shared" si="16"/>
        <v>0</v>
      </c>
      <c r="I93" s="24">
        <f t="shared" si="17"/>
        <v>0</v>
      </c>
      <c r="J93" s="97" t="s">
        <v>28</v>
      </c>
      <c r="K93" s="37">
        <f>'Parametre ve Katsayılar'!B5</f>
        <v>0.5</v>
      </c>
      <c r="L93" s="24">
        <f t="shared" si="14"/>
        <v>0</v>
      </c>
      <c r="M93" s="24">
        <f t="shared" si="15"/>
        <v>0</v>
      </c>
      <c r="O93" s="24"/>
      <c r="P93" s="24"/>
    </row>
    <row r="94" spans="1:16" ht="15">
      <c r="A94" s="155"/>
      <c r="B94" s="99" t="s">
        <v>494</v>
      </c>
      <c r="C94" s="24" t="s">
        <v>71</v>
      </c>
      <c r="D94" s="24" t="s">
        <v>495</v>
      </c>
      <c r="E94" s="24"/>
      <c r="F94" s="24">
        <v>3</v>
      </c>
      <c r="G94" s="24">
        <v>0</v>
      </c>
      <c r="H94" s="24">
        <f t="shared" si="16"/>
        <v>3</v>
      </c>
      <c r="I94" s="24">
        <f t="shared" si="17"/>
        <v>3</v>
      </c>
      <c r="J94" s="97"/>
      <c r="K94" s="37">
        <f>'Parametre ve Katsayılar'!B5</f>
        <v>0.5</v>
      </c>
      <c r="L94" s="24">
        <f t="shared" si="14"/>
        <v>1.5</v>
      </c>
      <c r="M94" s="24">
        <f t="shared" si="15"/>
        <v>1.5</v>
      </c>
      <c r="O94" s="24"/>
      <c r="P94" s="24"/>
    </row>
    <row r="95" spans="1:16" ht="15">
      <c r="A95" s="173"/>
      <c r="B95" s="99" t="s">
        <v>403</v>
      </c>
      <c r="C95" s="24" t="s">
        <v>404</v>
      </c>
      <c r="D95" s="24" t="s">
        <v>396</v>
      </c>
      <c r="E95" s="24"/>
      <c r="F95" s="24">
        <v>3</v>
      </c>
      <c r="G95" s="24">
        <v>0</v>
      </c>
      <c r="H95" s="24">
        <f t="shared" si="16"/>
        <v>3</v>
      </c>
      <c r="I95" s="24">
        <f t="shared" si="17"/>
        <v>3</v>
      </c>
      <c r="J95" s="97"/>
      <c r="K95" s="37">
        <f>'Parametre ve Katsayılar'!B5</f>
        <v>0.5</v>
      </c>
      <c r="L95" s="24">
        <f t="shared" si="14"/>
        <v>1.5</v>
      </c>
      <c r="M95" s="24">
        <f t="shared" si="15"/>
        <v>1.5</v>
      </c>
      <c r="O95" s="24"/>
      <c r="P95" s="24"/>
    </row>
    <row r="96" spans="1:16" ht="15">
      <c r="A96" s="172">
        <v>1722</v>
      </c>
      <c r="B96" s="24" t="s">
        <v>395</v>
      </c>
      <c r="C96" s="36" t="s">
        <v>383</v>
      </c>
      <c r="D96" s="24" t="s">
        <v>396</v>
      </c>
      <c r="E96" s="24"/>
      <c r="F96" s="24">
        <v>3</v>
      </c>
      <c r="G96" s="24">
        <v>0</v>
      </c>
      <c r="H96" s="24">
        <f t="shared" si="10"/>
        <v>3</v>
      </c>
      <c r="I96" s="24">
        <f t="shared" si="11"/>
        <v>3</v>
      </c>
      <c r="J96" s="24" t="s">
        <v>28</v>
      </c>
      <c r="K96" s="37">
        <f>'Parametre ve Katsayılar'!B5</f>
        <v>0.5</v>
      </c>
      <c r="L96" s="24">
        <f t="shared" si="12"/>
        <v>1.5</v>
      </c>
      <c r="M96" s="24">
        <f t="shared" si="13"/>
        <v>1.5</v>
      </c>
      <c r="O96" s="24"/>
      <c r="P96" s="24"/>
    </row>
    <row r="97" spans="1:16" s="18" customFormat="1" ht="15">
      <c r="A97" s="2"/>
      <c r="B97" s="2"/>
      <c r="C97" s="10" t="s">
        <v>192</v>
      </c>
      <c r="D97" s="29"/>
      <c r="E97" s="29"/>
      <c r="F97" s="29"/>
      <c r="G97" s="29"/>
      <c r="H97" s="10">
        <f>SUM(H52:H68)</f>
        <v>87</v>
      </c>
      <c r="I97" s="10">
        <f>SUM(I52:I68)</f>
        <v>87</v>
      </c>
      <c r="J97" s="29"/>
      <c r="K97" s="30"/>
      <c r="L97" s="28">
        <f>SUM(L52:L68)</f>
        <v>51.75</v>
      </c>
      <c r="M97" s="28">
        <f>SUM(M52:M68)</f>
        <v>51.75</v>
      </c>
      <c r="N97"/>
      <c r="O97" s="10"/>
      <c r="P97" s="10">
        <f>SUM(P52:P96)</f>
        <v>2</v>
      </c>
    </row>
    <row r="98" spans="1:16" ht="15.75" thickBot="1">
      <c r="A98" s="2"/>
      <c r="B98" s="5"/>
      <c r="C98" s="47" t="s">
        <v>193</v>
      </c>
      <c r="D98" s="48"/>
      <c r="E98" s="48"/>
      <c r="F98" s="48"/>
      <c r="G98" s="48"/>
      <c r="H98" s="47">
        <f>SUM(H69:H96)</f>
        <v>44</v>
      </c>
      <c r="I98" s="47">
        <f>SUM(I69:I96)</f>
        <v>44</v>
      </c>
      <c r="J98" s="48"/>
      <c r="K98" s="50"/>
      <c r="L98" s="49">
        <f>SUM(L69:L96)</f>
        <v>22</v>
      </c>
      <c r="M98" s="49">
        <f>SUM(M69:M96)</f>
        <v>22</v>
      </c>
      <c r="N98" s="18"/>
      <c r="O98" s="2"/>
      <c r="P98" s="2"/>
    </row>
    <row r="99" spans="1:16" ht="15">
      <c r="A99" s="17"/>
      <c r="B99" s="17"/>
      <c r="C99" s="10" t="s">
        <v>19</v>
      </c>
      <c r="D99" s="10"/>
      <c r="E99" s="10"/>
      <c r="F99" s="10"/>
      <c r="G99" s="10"/>
      <c r="H99" s="10">
        <f>H97+H98</f>
        <v>131</v>
      </c>
      <c r="I99" s="10">
        <f>I97+I98</f>
        <v>131</v>
      </c>
      <c r="J99" s="10"/>
      <c r="K99" s="10"/>
      <c r="L99" s="28">
        <f>L97+L98</f>
        <v>73.75</v>
      </c>
      <c r="M99" s="28">
        <f>M97+M98</f>
        <v>73.75</v>
      </c>
      <c r="O99" s="2"/>
      <c r="P99" s="2"/>
    </row>
    <row r="100" spans="1:16" ht="45">
      <c r="A100" s="6"/>
      <c r="B100" s="7"/>
      <c r="C100" s="8"/>
      <c r="D100" s="6"/>
      <c r="E100" s="6"/>
      <c r="F100" s="6"/>
      <c r="G100" s="6"/>
      <c r="H100" s="8" t="s">
        <v>179</v>
      </c>
      <c r="I100" s="8" t="s">
        <v>181</v>
      </c>
      <c r="J100" s="6"/>
      <c r="K100" s="6"/>
      <c r="L100" s="8" t="s">
        <v>183</v>
      </c>
      <c r="M100" s="8" t="s">
        <v>186</v>
      </c>
      <c r="N100" s="104"/>
      <c r="O100" s="2"/>
      <c r="P100" s="2"/>
    </row>
    <row r="101" spans="15:16" ht="15">
      <c r="O101" s="2"/>
      <c r="P101" s="2"/>
    </row>
    <row r="102" spans="1:16" ht="15">
      <c r="A102" s="2"/>
      <c r="B102" s="2"/>
      <c r="C102" s="14" t="s">
        <v>48</v>
      </c>
      <c r="D102" s="14"/>
      <c r="E102" s="14"/>
      <c r="F102" s="14"/>
      <c r="G102" s="14"/>
      <c r="H102" s="14">
        <f>H99+H47</f>
        <v>240</v>
      </c>
      <c r="I102" s="14">
        <f>I99+I47</f>
        <v>221</v>
      </c>
      <c r="J102" s="14"/>
      <c r="K102" s="14"/>
      <c r="L102" s="14">
        <f>L99+L47</f>
        <v>148.75</v>
      </c>
      <c r="M102" s="65">
        <f>M99+M47</f>
        <v>182.25</v>
      </c>
      <c r="N102" s="15"/>
      <c r="O102" s="16"/>
      <c r="P102" s="14">
        <f>P97+P47</f>
        <v>11</v>
      </c>
    </row>
    <row r="103" spans="1:13" ht="30">
      <c r="A103" s="3"/>
      <c r="B103" s="3"/>
      <c r="C103" s="3"/>
      <c r="D103" s="3"/>
      <c r="E103" s="3"/>
      <c r="F103" s="3"/>
      <c r="G103" s="3"/>
      <c r="H103" s="3" t="s">
        <v>180</v>
      </c>
      <c r="I103" s="3" t="s">
        <v>60</v>
      </c>
      <c r="J103" s="3"/>
      <c r="K103" s="3"/>
      <c r="L103" s="3" t="s">
        <v>184</v>
      </c>
      <c r="M103" s="3" t="s">
        <v>185</v>
      </c>
    </row>
  </sheetData>
  <printOptions/>
  <pageMargins left="0.75" right="0.75" top="1" bottom="1" header="0.5" footer="0.5"/>
  <pageSetup horizontalDpi="300" verticalDpi="300" orientation="landscape" paperSize="9" r:id="rId1"/>
  <ignoredErrors>
    <ignoredError sqref="K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B75"/>
  <sheetViews>
    <sheetView zoomScale="75" zoomScaleNormal="75" workbookViewId="0" topLeftCell="A45">
      <selection activeCell="F67" sqref="F67"/>
    </sheetView>
  </sheetViews>
  <sheetFormatPr defaultColWidth="9.140625" defaultRowHeight="12.75"/>
  <cols>
    <col min="1" max="1" width="9.140625" style="2" customWidth="1"/>
    <col min="2" max="2" width="30.00390625" style="2" customWidth="1"/>
    <col min="3" max="3" width="9.8515625" style="2" bestFit="1" customWidth="1"/>
    <col min="4" max="4" width="8.57421875" style="2" bestFit="1" customWidth="1"/>
    <col min="5" max="5" width="6.140625" style="2" bestFit="1" customWidth="1"/>
    <col min="6" max="6" width="5.28125" style="2" bestFit="1" customWidth="1"/>
    <col min="7" max="7" width="8.8515625" style="2" bestFit="1" customWidth="1"/>
    <col min="8" max="8" width="8.8515625" style="2" customWidth="1"/>
    <col min="9" max="9" width="6.7109375" style="2" bestFit="1" customWidth="1"/>
    <col min="10" max="10" width="4.8515625" style="2" bestFit="1" customWidth="1"/>
    <col min="11" max="11" width="7.140625" style="2" bestFit="1" customWidth="1"/>
    <col min="12" max="12" width="8.57421875" style="2" bestFit="1" customWidth="1"/>
    <col min="13" max="13" width="8.57421875" style="2" customWidth="1"/>
    <col min="14" max="14" width="9.140625" style="2" customWidth="1"/>
    <col min="15" max="15" width="14.140625" style="2" customWidth="1"/>
    <col min="16" max="16" width="10.57421875" style="2" customWidth="1"/>
    <col min="17" max="16384" width="9.140625" style="2" customWidth="1"/>
  </cols>
  <sheetData>
    <row r="1" spans="1:16" ht="15">
      <c r="A1" s="1" t="s">
        <v>2</v>
      </c>
      <c r="B1" s="1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</row>
    <row r="2" spans="1:16" ht="45">
      <c r="A2" s="35" t="s">
        <v>1</v>
      </c>
      <c r="B2" s="35" t="s">
        <v>3</v>
      </c>
      <c r="C2" s="35" t="s">
        <v>11</v>
      </c>
      <c r="D2" s="35" t="s">
        <v>24</v>
      </c>
      <c r="E2" s="35" t="s">
        <v>9</v>
      </c>
      <c r="F2" s="35" t="s">
        <v>4</v>
      </c>
      <c r="G2" s="35" t="s">
        <v>8</v>
      </c>
      <c r="H2" s="35" t="s">
        <v>179</v>
      </c>
      <c r="I2" s="35" t="s">
        <v>5</v>
      </c>
      <c r="J2" s="35" t="s">
        <v>6</v>
      </c>
      <c r="K2" s="35" t="s">
        <v>47</v>
      </c>
      <c r="L2" s="35" t="s">
        <v>184</v>
      </c>
      <c r="M2" s="35" t="s">
        <v>185</v>
      </c>
      <c r="O2" s="20" t="s">
        <v>54</v>
      </c>
      <c r="P2" s="19"/>
    </row>
    <row r="3" spans="1:16" ht="15">
      <c r="A3" s="142" t="s">
        <v>361</v>
      </c>
      <c r="B3" s="31" t="s">
        <v>99</v>
      </c>
      <c r="C3" s="34" t="s">
        <v>493</v>
      </c>
      <c r="D3" s="31" t="s">
        <v>17</v>
      </c>
      <c r="E3" s="31" t="s">
        <v>18</v>
      </c>
      <c r="F3" s="31">
        <v>1</v>
      </c>
      <c r="G3" s="31">
        <v>3</v>
      </c>
      <c r="H3" s="31">
        <f>F3+G3</f>
        <v>4</v>
      </c>
      <c r="I3" s="31">
        <f>F3+(G3/2)</f>
        <v>2.5</v>
      </c>
      <c r="J3" s="89" t="s">
        <v>23</v>
      </c>
      <c r="K3" s="32">
        <f>'Parametre ve Katsayılar'!B2</f>
        <v>1</v>
      </c>
      <c r="L3" s="32">
        <f aca="true" t="shared" si="0" ref="L3:L34">I3*K3</f>
        <v>2.5</v>
      </c>
      <c r="M3" s="32">
        <f>H3*K3</f>
        <v>4</v>
      </c>
      <c r="O3" s="24" t="s">
        <v>82</v>
      </c>
      <c r="P3" s="24">
        <v>1</v>
      </c>
    </row>
    <row r="4" spans="1:16" ht="15">
      <c r="A4" s="149" t="s">
        <v>361</v>
      </c>
      <c r="B4" s="31" t="s">
        <v>99</v>
      </c>
      <c r="C4" s="34" t="s">
        <v>88</v>
      </c>
      <c r="D4" s="31" t="s">
        <v>17</v>
      </c>
      <c r="E4" s="31" t="s">
        <v>18</v>
      </c>
      <c r="F4" s="31">
        <v>0</v>
      </c>
      <c r="G4" s="31">
        <v>0</v>
      </c>
      <c r="H4" s="31">
        <f aca="true" t="shared" si="1" ref="H4:H34">F4+G4</f>
        <v>0</v>
      </c>
      <c r="I4" s="31">
        <f>F4+(G4/2)</f>
        <v>0</v>
      </c>
      <c r="J4" s="89" t="s">
        <v>23</v>
      </c>
      <c r="K4" s="32">
        <f>'Parametre ve Katsayılar'!B2</f>
        <v>1</v>
      </c>
      <c r="L4" s="32">
        <f t="shared" si="0"/>
        <v>0</v>
      </c>
      <c r="M4" s="32">
        <f aca="true" t="shared" si="2" ref="M4:M34">H4*K4</f>
        <v>0</v>
      </c>
      <c r="O4" s="24" t="s">
        <v>86</v>
      </c>
      <c r="P4" s="24">
        <v>1</v>
      </c>
    </row>
    <row r="5" spans="1:16" ht="15">
      <c r="A5" s="142" t="s">
        <v>362</v>
      </c>
      <c r="B5" s="31" t="s">
        <v>100</v>
      </c>
      <c r="C5" s="34" t="s">
        <v>384</v>
      </c>
      <c r="D5" s="31" t="s">
        <v>17</v>
      </c>
      <c r="E5" s="31" t="s">
        <v>18</v>
      </c>
      <c r="F5" s="31">
        <v>1</v>
      </c>
      <c r="G5" s="31">
        <v>3</v>
      </c>
      <c r="H5" s="31">
        <f t="shared" si="1"/>
        <v>4</v>
      </c>
      <c r="I5" s="31">
        <f>F5+(G5/2)</f>
        <v>2.5</v>
      </c>
      <c r="J5" s="89" t="s">
        <v>23</v>
      </c>
      <c r="K5" s="32">
        <f>'Parametre ve Katsayılar'!B2</f>
        <v>1</v>
      </c>
      <c r="L5" s="32">
        <f t="shared" si="0"/>
        <v>2.5</v>
      </c>
      <c r="M5" s="32">
        <f t="shared" si="2"/>
        <v>4</v>
      </c>
      <c r="O5" s="24" t="s">
        <v>83</v>
      </c>
      <c r="P5" s="24">
        <v>1</v>
      </c>
    </row>
    <row r="6" spans="1:16" ht="15">
      <c r="A6" s="149" t="s">
        <v>411</v>
      </c>
      <c r="B6" s="31" t="s">
        <v>12</v>
      </c>
      <c r="C6" s="31" t="s">
        <v>82</v>
      </c>
      <c r="D6" s="31" t="s">
        <v>17</v>
      </c>
      <c r="E6" s="31" t="s">
        <v>18</v>
      </c>
      <c r="F6" s="31">
        <v>0</v>
      </c>
      <c r="G6" s="31">
        <v>0</v>
      </c>
      <c r="H6" s="31">
        <f t="shared" si="1"/>
        <v>0</v>
      </c>
      <c r="I6" s="31">
        <f>F6+(G6/2)</f>
        <v>0</v>
      </c>
      <c r="J6" s="89" t="s">
        <v>23</v>
      </c>
      <c r="K6" s="32">
        <f>'Parametre ve Katsayılar'!B2</f>
        <v>1</v>
      </c>
      <c r="L6" s="32">
        <f>I6*K6</f>
        <v>0</v>
      </c>
      <c r="M6" s="32">
        <f t="shared" si="2"/>
        <v>0</v>
      </c>
      <c r="O6" s="24" t="s">
        <v>84</v>
      </c>
      <c r="P6" s="24">
        <v>1</v>
      </c>
    </row>
    <row r="7" spans="1:16" ht="15">
      <c r="A7" s="142" t="s">
        <v>411</v>
      </c>
      <c r="B7" s="31" t="s">
        <v>12</v>
      </c>
      <c r="C7" s="31" t="s">
        <v>86</v>
      </c>
      <c r="D7" s="31" t="s">
        <v>17</v>
      </c>
      <c r="E7" s="31" t="s">
        <v>18</v>
      </c>
      <c r="F7" s="31">
        <v>2</v>
      </c>
      <c r="G7" s="31">
        <v>6</v>
      </c>
      <c r="H7" s="31">
        <f t="shared" si="1"/>
        <v>8</v>
      </c>
      <c r="I7" s="31">
        <f aca="true" t="shared" si="3" ref="I7:I26">F7+(G7/2)</f>
        <v>5</v>
      </c>
      <c r="J7" s="89" t="s">
        <v>23</v>
      </c>
      <c r="K7" s="32">
        <f>'Parametre ve Katsayılar'!B2</f>
        <v>1</v>
      </c>
      <c r="L7" s="32">
        <f aca="true" t="shared" si="4" ref="L7:L13">I7*K7</f>
        <v>5</v>
      </c>
      <c r="M7" s="32">
        <f t="shared" si="2"/>
        <v>8</v>
      </c>
      <c r="O7" s="24" t="s">
        <v>88</v>
      </c>
      <c r="P7" s="24">
        <v>1</v>
      </c>
    </row>
    <row r="8" spans="1:16" ht="15">
      <c r="A8" s="142" t="s">
        <v>411</v>
      </c>
      <c r="B8" s="31" t="s">
        <v>12</v>
      </c>
      <c r="C8" s="31" t="s">
        <v>83</v>
      </c>
      <c r="D8" s="31" t="s">
        <v>17</v>
      </c>
      <c r="E8" s="31" t="s">
        <v>18</v>
      </c>
      <c r="F8" s="31">
        <v>2</v>
      </c>
      <c r="G8" s="31">
        <v>6</v>
      </c>
      <c r="H8" s="31">
        <f t="shared" si="1"/>
        <v>8</v>
      </c>
      <c r="I8" s="31">
        <f t="shared" si="3"/>
        <v>5</v>
      </c>
      <c r="J8" s="89" t="s">
        <v>23</v>
      </c>
      <c r="K8" s="32">
        <f>'Parametre ve Katsayılar'!B2</f>
        <v>1</v>
      </c>
      <c r="L8" s="32">
        <f t="shared" si="4"/>
        <v>5</v>
      </c>
      <c r="M8" s="32">
        <f t="shared" si="2"/>
        <v>8</v>
      </c>
      <c r="O8" s="24" t="s">
        <v>87</v>
      </c>
      <c r="P8" s="24">
        <v>1</v>
      </c>
    </row>
    <row r="9" spans="1:16" ht="15">
      <c r="A9" s="142" t="s">
        <v>411</v>
      </c>
      <c r="B9" s="31" t="s">
        <v>12</v>
      </c>
      <c r="C9" s="31" t="s">
        <v>84</v>
      </c>
      <c r="D9" s="31" t="s">
        <v>17</v>
      </c>
      <c r="E9" s="31" t="s">
        <v>18</v>
      </c>
      <c r="F9" s="31">
        <v>2</v>
      </c>
      <c r="G9" s="31">
        <v>6</v>
      </c>
      <c r="H9" s="31">
        <f t="shared" si="1"/>
        <v>8</v>
      </c>
      <c r="I9" s="31">
        <f t="shared" si="3"/>
        <v>5</v>
      </c>
      <c r="J9" s="89" t="s">
        <v>23</v>
      </c>
      <c r="K9" s="32">
        <f>'Parametre ve Katsayılar'!B2</f>
        <v>1</v>
      </c>
      <c r="L9" s="32">
        <f t="shared" si="4"/>
        <v>5</v>
      </c>
      <c r="M9" s="32">
        <f t="shared" si="2"/>
        <v>8</v>
      </c>
      <c r="O9" s="24" t="s">
        <v>85</v>
      </c>
      <c r="P9" s="24">
        <v>1</v>
      </c>
    </row>
    <row r="10" spans="1:16" ht="15">
      <c r="A10" s="142" t="s">
        <v>411</v>
      </c>
      <c r="B10" s="31" t="s">
        <v>12</v>
      </c>
      <c r="C10" s="31" t="s">
        <v>88</v>
      </c>
      <c r="D10" s="31" t="s">
        <v>17</v>
      </c>
      <c r="E10" s="31" t="s">
        <v>18</v>
      </c>
      <c r="F10" s="31">
        <v>2</v>
      </c>
      <c r="G10" s="31">
        <v>6</v>
      </c>
      <c r="H10" s="31">
        <f t="shared" si="1"/>
        <v>8</v>
      </c>
      <c r="I10" s="31">
        <f t="shared" si="3"/>
        <v>5</v>
      </c>
      <c r="J10" s="89" t="s">
        <v>23</v>
      </c>
      <c r="K10" s="32">
        <f>'Parametre ve Katsayılar'!B2</f>
        <v>1</v>
      </c>
      <c r="L10" s="32">
        <f t="shared" si="4"/>
        <v>5</v>
      </c>
      <c r="M10" s="32">
        <f t="shared" si="2"/>
        <v>8</v>
      </c>
      <c r="O10" s="24"/>
      <c r="P10" s="24"/>
    </row>
    <row r="11" spans="1:16" ht="15">
      <c r="A11" s="142" t="s">
        <v>411</v>
      </c>
      <c r="B11" s="31" t="s">
        <v>12</v>
      </c>
      <c r="C11" s="31" t="s">
        <v>87</v>
      </c>
      <c r="D11" s="31" t="s">
        <v>17</v>
      </c>
      <c r="E11" s="31" t="s">
        <v>18</v>
      </c>
      <c r="F11" s="31">
        <v>2</v>
      </c>
      <c r="G11" s="31">
        <v>6</v>
      </c>
      <c r="H11" s="31">
        <f t="shared" si="1"/>
        <v>8</v>
      </c>
      <c r="I11" s="31">
        <f t="shared" si="3"/>
        <v>5</v>
      </c>
      <c r="J11" s="89" t="s">
        <v>23</v>
      </c>
      <c r="K11" s="32">
        <f>'Parametre ve Katsayılar'!B2</f>
        <v>1</v>
      </c>
      <c r="L11" s="32">
        <f t="shared" si="4"/>
        <v>5</v>
      </c>
      <c r="M11" s="32">
        <f t="shared" si="2"/>
        <v>8</v>
      </c>
      <c r="O11" s="24"/>
      <c r="P11" s="24"/>
    </row>
    <row r="12" spans="1:16" ht="15">
      <c r="A12" s="142" t="s">
        <v>411</v>
      </c>
      <c r="B12" s="31" t="s">
        <v>12</v>
      </c>
      <c r="C12" s="31" t="s">
        <v>85</v>
      </c>
      <c r="D12" s="31" t="s">
        <v>17</v>
      </c>
      <c r="E12" s="31" t="s">
        <v>18</v>
      </c>
      <c r="F12" s="31">
        <v>2</v>
      </c>
      <c r="G12" s="31">
        <v>6</v>
      </c>
      <c r="H12" s="31">
        <f t="shared" si="1"/>
        <v>8</v>
      </c>
      <c r="I12" s="31">
        <f t="shared" si="3"/>
        <v>5</v>
      </c>
      <c r="J12" s="89" t="s">
        <v>23</v>
      </c>
      <c r="K12" s="32">
        <f>'Parametre ve Katsayılar'!B2</f>
        <v>1</v>
      </c>
      <c r="L12" s="32">
        <f t="shared" si="4"/>
        <v>5</v>
      </c>
      <c r="M12" s="32">
        <f t="shared" si="2"/>
        <v>8</v>
      </c>
      <c r="O12" s="24"/>
      <c r="P12" s="24"/>
    </row>
    <row r="13" spans="1:16" ht="15">
      <c r="A13" s="172"/>
      <c r="B13" s="31" t="s">
        <v>12</v>
      </c>
      <c r="C13" s="31" t="s">
        <v>509</v>
      </c>
      <c r="D13" s="31" t="s">
        <v>17</v>
      </c>
      <c r="E13" s="31" t="s">
        <v>27</v>
      </c>
      <c r="F13" s="31">
        <v>2</v>
      </c>
      <c r="G13" s="31">
        <v>6</v>
      </c>
      <c r="H13" s="31">
        <f t="shared" si="1"/>
        <v>8</v>
      </c>
      <c r="I13" s="31">
        <f t="shared" si="3"/>
        <v>5</v>
      </c>
      <c r="J13" s="89" t="s">
        <v>23</v>
      </c>
      <c r="K13" s="32">
        <f>'Parametre ve Katsayılar'!B2</f>
        <v>1</v>
      </c>
      <c r="L13" s="32">
        <f t="shared" si="4"/>
        <v>5</v>
      </c>
      <c r="M13" s="32">
        <f t="shared" si="2"/>
        <v>8</v>
      </c>
      <c r="O13" s="24"/>
      <c r="P13" s="24"/>
    </row>
    <row r="14" spans="1:16" ht="15">
      <c r="A14" s="149">
        <v>2000</v>
      </c>
      <c r="B14" s="31" t="s">
        <v>12</v>
      </c>
      <c r="C14" s="31" t="s">
        <v>82</v>
      </c>
      <c r="D14" s="31"/>
      <c r="E14" s="31" t="s">
        <v>27</v>
      </c>
      <c r="F14" s="31">
        <v>0</v>
      </c>
      <c r="G14" s="31">
        <v>0</v>
      </c>
      <c r="H14" s="31">
        <f t="shared" si="1"/>
        <v>0</v>
      </c>
      <c r="I14" s="31">
        <f t="shared" si="3"/>
        <v>0</v>
      </c>
      <c r="J14" s="89"/>
      <c r="K14" s="32"/>
      <c r="L14" s="32"/>
      <c r="M14" s="32"/>
      <c r="O14" s="24"/>
      <c r="P14" s="24"/>
    </row>
    <row r="15" spans="1:16" ht="15">
      <c r="A15" s="172" t="s">
        <v>363</v>
      </c>
      <c r="B15" s="31" t="s">
        <v>101</v>
      </c>
      <c r="C15" s="31" t="s">
        <v>414</v>
      </c>
      <c r="D15" s="31" t="s">
        <v>17</v>
      </c>
      <c r="E15" s="31" t="s">
        <v>27</v>
      </c>
      <c r="F15" s="31">
        <v>2</v>
      </c>
      <c r="G15" s="31">
        <v>0</v>
      </c>
      <c r="H15" s="31">
        <f t="shared" si="1"/>
        <v>2</v>
      </c>
      <c r="I15" s="31">
        <f t="shared" si="3"/>
        <v>2</v>
      </c>
      <c r="J15" s="89" t="s">
        <v>23</v>
      </c>
      <c r="K15" s="32">
        <f>'Parametre ve Katsayılar'!B2</f>
        <v>1</v>
      </c>
      <c r="L15" s="32">
        <f t="shared" si="0"/>
        <v>2</v>
      </c>
      <c r="M15" s="32">
        <f t="shared" si="2"/>
        <v>2</v>
      </c>
      <c r="O15" s="24"/>
      <c r="P15" s="24"/>
    </row>
    <row r="16" spans="1:16" ht="15">
      <c r="A16" s="172" t="s">
        <v>363</v>
      </c>
      <c r="B16" s="31" t="s">
        <v>101</v>
      </c>
      <c r="C16" s="34" t="s">
        <v>509</v>
      </c>
      <c r="D16" s="31" t="s">
        <v>17</v>
      </c>
      <c r="E16" s="31" t="s">
        <v>27</v>
      </c>
      <c r="F16" s="31">
        <v>2</v>
      </c>
      <c r="G16" s="31">
        <v>0</v>
      </c>
      <c r="H16" s="31">
        <f t="shared" si="1"/>
        <v>2</v>
      </c>
      <c r="I16" s="31">
        <f t="shared" si="3"/>
        <v>2</v>
      </c>
      <c r="J16" s="89" t="s">
        <v>23</v>
      </c>
      <c r="K16" s="32">
        <f>'Parametre ve Katsayılar'!B2</f>
        <v>1</v>
      </c>
      <c r="L16" s="32">
        <f aca="true" t="shared" si="5" ref="L16:L21">I16*K16</f>
        <v>2</v>
      </c>
      <c r="M16" s="32">
        <f t="shared" si="2"/>
        <v>2</v>
      </c>
      <c r="O16" s="24"/>
      <c r="P16" s="24"/>
    </row>
    <row r="17" spans="1:16" ht="15">
      <c r="A17" s="149" t="s">
        <v>363</v>
      </c>
      <c r="B17" s="31" t="s">
        <v>101</v>
      </c>
      <c r="C17" s="34" t="s">
        <v>84</v>
      </c>
      <c r="D17" s="31" t="s">
        <v>17</v>
      </c>
      <c r="E17" s="31" t="s">
        <v>27</v>
      </c>
      <c r="F17" s="31">
        <v>0</v>
      </c>
      <c r="G17" s="31">
        <v>0</v>
      </c>
      <c r="H17" s="31">
        <f>F17+G17</f>
        <v>0</v>
      </c>
      <c r="I17" s="31">
        <f>F17+(G17/2)</f>
        <v>0</v>
      </c>
      <c r="J17" s="89" t="s">
        <v>23</v>
      </c>
      <c r="K17" s="32">
        <f>'Parametre ve Katsayılar'!B3</f>
        <v>0.75</v>
      </c>
      <c r="L17" s="32">
        <f t="shared" si="5"/>
        <v>0</v>
      </c>
      <c r="M17" s="32">
        <f>H17*K17</f>
        <v>0</v>
      </c>
      <c r="O17" s="24"/>
      <c r="P17" s="24"/>
    </row>
    <row r="18" spans="1:16" ht="15">
      <c r="A18" s="149" t="s">
        <v>412</v>
      </c>
      <c r="B18" s="31" t="s">
        <v>413</v>
      </c>
      <c r="C18" s="34" t="s">
        <v>82</v>
      </c>
      <c r="D18" s="31" t="s">
        <v>17</v>
      </c>
      <c r="E18" s="31" t="s">
        <v>27</v>
      </c>
      <c r="F18" s="31">
        <v>0</v>
      </c>
      <c r="G18" s="31">
        <v>0</v>
      </c>
      <c r="H18" s="31">
        <f t="shared" si="1"/>
        <v>0</v>
      </c>
      <c r="I18" s="31">
        <f t="shared" si="3"/>
        <v>0</v>
      </c>
      <c r="J18" s="89"/>
      <c r="K18" s="32">
        <f>'Parametre ve Katsayılar'!B6</f>
        <v>0.5</v>
      </c>
      <c r="L18" s="32">
        <f t="shared" si="5"/>
        <v>0</v>
      </c>
      <c r="M18" s="32">
        <f t="shared" si="2"/>
        <v>0</v>
      </c>
      <c r="O18" s="24"/>
      <c r="P18" s="24"/>
    </row>
    <row r="19" spans="1:16" ht="15">
      <c r="A19" s="142" t="s">
        <v>412</v>
      </c>
      <c r="B19" s="31" t="s">
        <v>413</v>
      </c>
      <c r="C19" s="34" t="s">
        <v>414</v>
      </c>
      <c r="D19" s="31" t="s">
        <v>17</v>
      </c>
      <c r="E19" s="31" t="s">
        <v>18</v>
      </c>
      <c r="F19" s="31">
        <v>0</v>
      </c>
      <c r="G19" s="31">
        <v>2</v>
      </c>
      <c r="H19" s="31">
        <f t="shared" si="1"/>
        <v>2</v>
      </c>
      <c r="I19" s="31">
        <f t="shared" si="3"/>
        <v>1</v>
      </c>
      <c r="J19" s="89" t="s">
        <v>23</v>
      </c>
      <c r="K19" s="32">
        <f>'Parametre ve Katsayılar'!B6</f>
        <v>0.5</v>
      </c>
      <c r="L19" s="32">
        <f t="shared" si="5"/>
        <v>0.5</v>
      </c>
      <c r="M19" s="32">
        <f t="shared" si="2"/>
        <v>1</v>
      </c>
      <c r="O19" s="24"/>
      <c r="P19" s="24"/>
    </row>
    <row r="20" spans="1:16" ht="15">
      <c r="A20" s="149" t="s">
        <v>412</v>
      </c>
      <c r="B20" s="31" t="s">
        <v>413</v>
      </c>
      <c r="C20" s="34" t="s">
        <v>417</v>
      </c>
      <c r="D20" s="31" t="s">
        <v>17</v>
      </c>
      <c r="E20" s="31" t="s">
        <v>18</v>
      </c>
      <c r="F20" s="31">
        <v>0</v>
      </c>
      <c r="G20" s="31">
        <v>0</v>
      </c>
      <c r="H20" s="31">
        <f t="shared" si="1"/>
        <v>0</v>
      </c>
      <c r="I20" s="31">
        <f t="shared" si="3"/>
        <v>0</v>
      </c>
      <c r="J20" s="89"/>
      <c r="K20" s="32">
        <f>'Parametre ve Katsayılar'!B6</f>
        <v>0.5</v>
      </c>
      <c r="L20" s="32">
        <f t="shared" si="5"/>
        <v>0</v>
      </c>
      <c r="M20" s="32">
        <f t="shared" si="2"/>
        <v>0</v>
      </c>
      <c r="O20" s="24"/>
      <c r="P20" s="24"/>
    </row>
    <row r="21" spans="1:16" ht="15">
      <c r="A21" s="149" t="s">
        <v>412</v>
      </c>
      <c r="B21" s="31" t="s">
        <v>413</v>
      </c>
      <c r="C21" s="34" t="s">
        <v>417</v>
      </c>
      <c r="D21" s="31" t="s">
        <v>17</v>
      </c>
      <c r="E21" s="31" t="s">
        <v>27</v>
      </c>
      <c r="F21" s="31">
        <v>0</v>
      </c>
      <c r="G21" s="31">
        <v>0</v>
      </c>
      <c r="H21" s="31">
        <f>F21+G21</f>
        <v>0</v>
      </c>
      <c r="I21" s="31">
        <f>F21+(G21/2)</f>
        <v>0</v>
      </c>
      <c r="J21" s="89"/>
      <c r="K21" s="32">
        <f>'Parametre ve Katsayılar'!B7</f>
        <v>0</v>
      </c>
      <c r="L21" s="32">
        <f t="shared" si="5"/>
        <v>0</v>
      </c>
      <c r="M21" s="32">
        <f>H21*K21</f>
        <v>0</v>
      </c>
      <c r="O21" s="24"/>
      <c r="P21" s="24"/>
    </row>
    <row r="22" spans="1:16" ht="15">
      <c r="A22" s="172" t="s">
        <v>364</v>
      </c>
      <c r="B22" s="31" t="s">
        <v>102</v>
      </c>
      <c r="C22" s="34"/>
      <c r="D22" s="31" t="s">
        <v>17</v>
      </c>
      <c r="E22" s="31" t="s">
        <v>27</v>
      </c>
      <c r="F22" s="31">
        <v>2</v>
      </c>
      <c r="G22" s="31">
        <v>0</v>
      </c>
      <c r="H22" s="31">
        <f t="shared" si="1"/>
        <v>2</v>
      </c>
      <c r="I22" s="31">
        <f t="shared" si="3"/>
        <v>2</v>
      </c>
      <c r="J22" s="89" t="s">
        <v>23</v>
      </c>
      <c r="K22" s="32">
        <f>'Parametre ve Katsayılar'!B2</f>
        <v>1</v>
      </c>
      <c r="L22" s="32">
        <f t="shared" si="0"/>
        <v>2</v>
      </c>
      <c r="M22" s="32">
        <f t="shared" si="2"/>
        <v>2</v>
      </c>
      <c r="O22" s="24"/>
      <c r="P22" s="24"/>
    </row>
    <row r="23" spans="1:16" ht="15">
      <c r="A23" s="142" t="s">
        <v>365</v>
      </c>
      <c r="B23" s="31" t="s">
        <v>0</v>
      </c>
      <c r="C23" s="34" t="s">
        <v>84</v>
      </c>
      <c r="D23" s="31" t="s">
        <v>17</v>
      </c>
      <c r="E23" s="31" t="s">
        <v>18</v>
      </c>
      <c r="F23" s="31">
        <v>2</v>
      </c>
      <c r="G23" s="31">
        <v>4</v>
      </c>
      <c r="H23" s="31">
        <f t="shared" si="1"/>
        <v>6</v>
      </c>
      <c r="I23" s="31">
        <f t="shared" si="3"/>
        <v>4</v>
      </c>
      <c r="J23" s="89" t="s">
        <v>23</v>
      </c>
      <c r="K23" s="32">
        <f>'Parametre ve Katsayılar'!B2</f>
        <v>1</v>
      </c>
      <c r="L23" s="32">
        <f t="shared" si="0"/>
        <v>4</v>
      </c>
      <c r="M23" s="32">
        <f t="shared" si="2"/>
        <v>6</v>
      </c>
      <c r="O23" s="24"/>
      <c r="P23" s="24"/>
    </row>
    <row r="24" spans="1:16" ht="15">
      <c r="A24" s="142"/>
      <c r="B24" s="31" t="s">
        <v>451</v>
      </c>
      <c r="C24" s="34" t="s">
        <v>84</v>
      </c>
      <c r="D24" s="31" t="s">
        <v>17</v>
      </c>
      <c r="E24" s="31" t="s">
        <v>18</v>
      </c>
      <c r="F24" s="31">
        <v>2</v>
      </c>
      <c r="G24" s="31">
        <v>4</v>
      </c>
      <c r="H24" s="31">
        <f t="shared" si="1"/>
        <v>6</v>
      </c>
      <c r="I24" s="31">
        <f t="shared" si="3"/>
        <v>4</v>
      </c>
      <c r="J24" s="89" t="s">
        <v>23</v>
      </c>
      <c r="K24" s="32">
        <f>'Parametre ve Katsayılar'!B2</f>
        <v>1</v>
      </c>
      <c r="L24" s="32">
        <f t="shared" si="0"/>
        <v>4</v>
      </c>
      <c r="M24" s="32">
        <f t="shared" si="2"/>
        <v>6</v>
      </c>
      <c r="O24" s="24"/>
      <c r="P24" s="24"/>
    </row>
    <row r="25" spans="1:16" ht="45">
      <c r="A25" s="172" t="s">
        <v>365</v>
      </c>
      <c r="B25" s="31" t="s">
        <v>446</v>
      </c>
      <c r="C25" s="34" t="s">
        <v>510</v>
      </c>
      <c r="D25" s="31" t="s">
        <v>17</v>
      </c>
      <c r="E25" s="31" t="s">
        <v>27</v>
      </c>
      <c r="F25" s="31">
        <v>1</v>
      </c>
      <c r="G25" s="31">
        <v>3</v>
      </c>
      <c r="H25" s="31">
        <f t="shared" si="1"/>
        <v>4</v>
      </c>
      <c r="I25" s="31">
        <f t="shared" si="3"/>
        <v>2.5</v>
      </c>
      <c r="J25" s="89" t="s">
        <v>23</v>
      </c>
      <c r="K25" s="32">
        <f>'Parametre ve Katsayılar'!B2</f>
        <v>1</v>
      </c>
      <c r="L25" s="32">
        <f t="shared" si="0"/>
        <v>2.5</v>
      </c>
      <c r="M25" s="32">
        <f t="shared" si="2"/>
        <v>4</v>
      </c>
      <c r="O25" s="24"/>
      <c r="P25" s="24"/>
    </row>
    <row r="26" spans="1:16" ht="30">
      <c r="A26" s="172" t="s">
        <v>366</v>
      </c>
      <c r="B26" s="31" t="s">
        <v>103</v>
      </c>
      <c r="C26" s="34" t="s">
        <v>511</v>
      </c>
      <c r="D26" s="31" t="s">
        <v>17</v>
      </c>
      <c r="E26" s="31" t="s">
        <v>18</v>
      </c>
      <c r="F26" s="31">
        <v>2</v>
      </c>
      <c r="G26" s="31">
        <v>2</v>
      </c>
      <c r="H26" s="31">
        <f t="shared" si="1"/>
        <v>4</v>
      </c>
      <c r="I26" s="31">
        <f t="shared" si="3"/>
        <v>3</v>
      </c>
      <c r="J26" s="89" t="s">
        <v>23</v>
      </c>
      <c r="K26" s="32">
        <f>'Parametre ve Katsayılar'!B2</f>
        <v>1</v>
      </c>
      <c r="L26" s="32">
        <f t="shared" si="0"/>
        <v>3</v>
      </c>
      <c r="M26" s="32">
        <f t="shared" si="2"/>
        <v>4</v>
      </c>
      <c r="O26" s="24"/>
      <c r="P26" s="24"/>
    </row>
    <row r="27" spans="1:16" ht="15">
      <c r="A27" s="142" t="s">
        <v>367</v>
      </c>
      <c r="B27" s="24" t="s">
        <v>104</v>
      </c>
      <c r="C27" s="36"/>
      <c r="D27" s="24" t="s">
        <v>17</v>
      </c>
      <c r="E27" s="24" t="s">
        <v>18</v>
      </c>
      <c r="F27" s="24">
        <v>3</v>
      </c>
      <c r="G27" s="24">
        <v>0</v>
      </c>
      <c r="H27" s="24">
        <f t="shared" si="1"/>
        <v>3</v>
      </c>
      <c r="I27" s="24">
        <f aca="true" t="shared" si="6" ref="I27:I33">F27+(G27/2)</f>
        <v>3</v>
      </c>
      <c r="J27" s="97" t="s">
        <v>28</v>
      </c>
      <c r="K27" s="37">
        <f>'Parametre ve Katsayılar'!B4</f>
        <v>0.5</v>
      </c>
      <c r="L27" s="37">
        <f t="shared" si="0"/>
        <v>1.5</v>
      </c>
      <c r="M27" s="37">
        <f>H27*K27</f>
        <v>1.5</v>
      </c>
      <c r="O27" s="24"/>
      <c r="P27" s="24"/>
    </row>
    <row r="28" spans="1:16" ht="15">
      <c r="A28" s="142" t="s">
        <v>368</v>
      </c>
      <c r="B28" s="24" t="s">
        <v>105</v>
      </c>
      <c r="C28" s="36" t="s">
        <v>84</v>
      </c>
      <c r="D28" s="24" t="s">
        <v>17</v>
      </c>
      <c r="E28" s="24" t="s">
        <v>18</v>
      </c>
      <c r="F28" s="24">
        <v>3</v>
      </c>
      <c r="G28" s="24">
        <v>0</v>
      </c>
      <c r="H28" s="24">
        <f t="shared" si="1"/>
        <v>3</v>
      </c>
      <c r="I28" s="24">
        <f t="shared" si="6"/>
        <v>3</v>
      </c>
      <c r="J28" s="97" t="s">
        <v>28</v>
      </c>
      <c r="K28" s="37">
        <f>'Parametre ve Katsayılar'!B4</f>
        <v>0.5</v>
      </c>
      <c r="L28" s="37">
        <f t="shared" si="0"/>
        <v>1.5</v>
      </c>
      <c r="M28" s="37">
        <f t="shared" si="2"/>
        <v>1.5</v>
      </c>
      <c r="O28" s="24"/>
      <c r="P28" s="24"/>
    </row>
    <row r="29" spans="1:16" ht="15">
      <c r="A29" s="142" t="s">
        <v>369</v>
      </c>
      <c r="B29" s="24" t="s">
        <v>106</v>
      </c>
      <c r="C29" s="36"/>
      <c r="D29" s="24" t="s">
        <v>17</v>
      </c>
      <c r="E29" s="24" t="s">
        <v>18</v>
      </c>
      <c r="F29" s="24">
        <v>3</v>
      </c>
      <c r="G29" s="24">
        <v>0</v>
      </c>
      <c r="H29" s="24">
        <f t="shared" si="1"/>
        <v>3</v>
      </c>
      <c r="I29" s="24">
        <f t="shared" si="6"/>
        <v>3</v>
      </c>
      <c r="J29" s="97" t="s">
        <v>28</v>
      </c>
      <c r="K29" s="37">
        <f>'Parametre ve Katsayılar'!B4</f>
        <v>0.5</v>
      </c>
      <c r="L29" s="37">
        <f t="shared" si="0"/>
        <v>1.5</v>
      </c>
      <c r="M29" s="37">
        <f t="shared" si="2"/>
        <v>1.5</v>
      </c>
      <c r="O29" s="24"/>
      <c r="P29" s="24"/>
    </row>
    <row r="30" spans="1:16" ht="15">
      <c r="A30" s="172" t="s">
        <v>370</v>
      </c>
      <c r="B30" s="24" t="s">
        <v>107</v>
      </c>
      <c r="C30" s="36"/>
      <c r="D30" s="24" t="s">
        <v>17</v>
      </c>
      <c r="E30" s="24" t="s">
        <v>27</v>
      </c>
      <c r="F30" s="24">
        <v>3</v>
      </c>
      <c r="G30" s="24">
        <v>0</v>
      </c>
      <c r="H30" s="24">
        <f t="shared" si="1"/>
        <v>3</v>
      </c>
      <c r="I30" s="24">
        <f t="shared" si="6"/>
        <v>3</v>
      </c>
      <c r="J30" s="97" t="s">
        <v>28</v>
      </c>
      <c r="K30" s="37">
        <f>'Parametre ve Katsayılar'!B4</f>
        <v>0.5</v>
      </c>
      <c r="L30" s="37">
        <f t="shared" si="0"/>
        <v>1.5</v>
      </c>
      <c r="M30" s="37">
        <f t="shared" si="2"/>
        <v>1.5</v>
      </c>
      <c r="O30" s="24"/>
      <c r="P30" s="24"/>
    </row>
    <row r="31" spans="1:16" ht="15">
      <c r="A31" s="149"/>
      <c r="B31" s="24" t="s">
        <v>397</v>
      </c>
      <c r="C31" s="36"/>
      <c r="D31" s="24" t="s">
        <v>398</v>
      </c>
      <c r="E31" s="24"/>
      <c r="F31" s="24">
        <v>0</v>
      </c>
      <c r="G31" s="24">
        <v>0</v>
      </c>
      <c r="H31" s="24">
        <f t="shared" si="1"/>
        <v>0</v>
      </c>
      <c r="I31" s="24">
        <f t="shared" si="6"/>
        <v>0</v>
      </c>
      <c r="J31" s="97" t="s">
        <v>28</v>
      </c>
      <c r="K31" s="37">
        <f>'Parametre ve Katsayılar'!B4</f>
        <v>0.5</v>
      </c>
      <c r="L31" s="37">
        <f t="shared" si="0"/>
        <v>0</v>
      </c>
      <c r="M31" s="37">
        <f t="shared" si="2"/>
        <v>0</v>
      </c>
      <c r="O31" s="24"/>
      <c r="P31" s="24"/>
    </row>
    <row r="32" spans="1:16" ht="15">
      <c r="A32" s="172" t="s">
        <v>371</v>
      </c>
      <c r="B32" s="24" t="s">
        <v>108</v>
      </c>
      <c r="C32" s="36"/>
      <c r="D32" s="24" t="s">
        <v>17</v>
      </c>
      <c r="E32" s="24" t="s">
        <v>27</v>
      </c>
      <c r="F32" s="24">
        <v>3</v>
      </c>
      <c r="G32" s="24">
        <v>0</v>
      </c>
      <c r="H32" s="24">
        <f t="shared" si="1"/>
        <v>3</v>
      </c>
      <c r="I32" s="24">
        <f t="shared" si="6"/>
        <v>3</v>
      </c>
      <c r="J32" s="97" t="s">
        <v>28</v>
      </c>
      <c r="K32" s="37">
        <f>'Parametre ve Katsayılar'!B4</f>
        <v>0.5</v>
      </c>
      <c r="L32" s="37">
        <f t="shared" si="0"/>
        <v>1.5</v>
      </c>
      <c r="M32" s="37">
        <f t="shared" si="2"/>
        <v>1.5</v>
      </c>
      <c r="O32" s="24"/>
      <c r="P32" s="24"/>
    </row>
    <row r="33" spans="1:16" ht="15">
      <c r="A33" s="149" t="s">
        <v>372</v>
      </c>
      <c r="B33" s="24" t="s">
        <v>109</v>
      </c>
      <c r="C33" s="36"/>
      <c r="D33" s="24" t="s">
        <v>17</v>
      </c>
      <c r="E33" s="24" t="s">
        <v>27</v>
      </c>
      <c r="F33" s="24">
        <v>0</v>
      </c>
      <c r="G33" s="24">
        <v>0</v>
      </c>
      <c r="H33" s="24">
        <f t="shared" si="1"/>
        <v>0</v>
      </c>
      <c r="I33" s="24">
        <f t="shared" si="6"/>
        <v>0</v>
      </c>
      <c r="J33" s="97" t="s">
        <v>28</v>
      </c>
      <c r="K33" s="37">
        <f>'Parametre ve Katsayılar'!B4</f>
        <v>0.5</v>
      </c>
      <c r="L33" s="37">
        <f t="shared" si="0"/>
        <v>0</v>
      </c>
      <c r="M33" s="37">
        <f t="shared" si="2"/>
        <v>0</v>
      </c>
      <c r="O33" s="24"/>
      <c r="P33" s="24"/>
    </row>
    <row r="34" spans="1:16" ht="15">
      <c r="A34" s="172" t="s">
        <v>373</v>
      </c>
      <c r="B34" s="24" t="s">
        <v>374</v>
      </c>
      <c r="C34" s="36" t="s">
        <v>509</v>
      </c>
      <c r="D34" s="24" t="s">
        <v>17</v>
      </c>
      <c r="E34" s="24" t="s">
        <v>27</v>
      </c>
      <c r="F34" s="24">
        <v>3</v>
      </c>
      <c r="G34" s="24">
        <v>0</v>
      </c>
      <c r="H34" s="24">
        <f t="shared" si="1"/>
        <v>3</v>
      </c>
      <c r="I34" s="24">
        <f>F34+(G34/2)</f>
        <v>3</v>
      </c>
      <c r="J34" s="97" t="s">
        <v>28</v>
      </c>
      <c r="K34" s="37">
        <f>'Parametre ve Katsayılar'!B4</f>
        <v>0.5</v>
      </c>
      <c r="L34" s="37">
        <f t="shared" si="0"/>
        <v>1.5</v>
      </c>
      <c r="M34" s="37">
        <f t="shared" si="2"/>
        <v>1.5</v>
      </c>
      <c r="O34" s="24"/>
      <c r="P34" s="24"/>
    </row>
    <row r="35" spans="3:16" ht="15">
      <c r="C35" s="11" t="s">
        <v>192</v>
      </c>
      <c r="D35" s="29"/>
      <c r="E35" s="29"/>
      <c r="F35" s="29"/>
      <c r="G35" s="29"/>
      <c r="H35" s="10">
        <f>SUM(H3:H26)</f>
        <v>92</v>
      </c>
      <c r="I35" s="10">
        <f>SUM(I3:I26)</f>
        <v>60.5</v>
      </c>
      <c r="J35" s="10"/>
      <c r="K35" s="28"/>
      <c r="L35" s="28">
        <f>SUM(L3:L26)</f>
        <v>60</v>
      </c>
      <c r="M35" s="28">
        <f>SUM(M3:M26)</f>
        <v>91</v>
      </c>
      <c r="O35" s="61"/>
      <c r="P35" s="61"/>
    </row>
    <row r="36" spans="3:16" ht="15.75" thickBot="1">
      <c r="C36" s="60" t="s">
        <v>193</v>
      </c>
      <c r="D36" s="48"/>
      <c r="E36" s="48"/>
      <c r="F36" s="48"/>
      <c r="G36" s="48"/>
      <c r="H36" s="47">
        <f>SUM(H27:H34)</f>
        <v>18</v>
      </c>
      <c r="I36" s="47">
        <f>SUM(I27:I34)</f>
        <v>18</v>
      </c>
      <c r="J36" s="47"/>
      <c r="K36" s="49"/>
      <c r="L36" s="49">
        <f>SUM(L27:L34)</f>
        <v>9</v>
      </c>
      <c r="M36" s="49">
        <f>SUM(M27:M34)</f>
        <v>9</v>
      </c>
      <c r="O36" s="48"/>
      <c r="P36" s="48"/>
    </row>
    <row r="37" spans="1:16" s="63" customFormat="1" ht="15">
      <c r="A37" s="17"/>
      <c r="B37" s="17"/>
      <c r="C37" s="12" t="s">
        <v>19</v>
      </c>
      <c r="D37" s="9"/>
      <c r="E37" s="9"/>
      <c r="F37" s="9"/>
      <c r="G37" s="9"/>
      <c r="H37" s="9">
        <f>H35+H36</f>
        <v>110</v>
      </c>
      <c r="I37" s="9">
        <f>I35+I36</f>
        <v>78.5</v>
      </c>
      <c r="J37" s="9"/>
      <c r="K37" s="9"/>
      <c r="L37" s="9">
        <f>SUM(L4:L33)</f>
        <v>65</v>
      </c>
      <c r="M37" s="64">
        <f>M35+M36</f>
        <v>100</v>
      </c>
      <c r="N37" s="17"/>
      <c r="O37" s="9"/>
      <c r="P37" s="9">
        <f>SUM(P3:P33)</f>
        <v>7</v>
      </c>
    </row>
    <row r="38" spans="1:16" ht="15">
      <c r="A38" s="6"/>
      <c r="B38" s="7"/>
      <c r="C38" s="8"/>
      <c r="D38" s="6"/>
      <c r="E38" s="6"/>
      <c r="F38" s="6"/>
      <c r="G38" s="6"/>
      <c r="H38" s="6"/>
      <c r="I38" s="6"/>
      <c r="J38" s="6"/>
      <c r="K38" s="6"/>
      <c r="L38" s="6"/>
      <c r="M38" s="6"/>
      <c r="O38" s="6"/>
      <c r="P38" s="6"/>
    </row>
    <row r="39" spans="1:16" ht="15">
      <c r="A39" s="6"/>
      <c r="B39" s="7"/>
      <c r="C39" s="8"/>
      <c r="D39" s="6"/>
      <c r="E39" s="6"/>
      <c r="F39" s="6"/>
      <c r="G39" s="6"/>
      <c r="H39" s="6"/>
      <c r="I39" s="6"/>
      <c r="J39" s="6"/>
      <c r="K39" s="6"/>
      <c r="L39" s="6"/>
      <c r="M39" s="6"/>
      <c r="O39" s="6"/>
      <c r="P39" s="6"/>
    </row>
    <row r="40" spans="1:16" ht="15">
      <c r="A40" s="1" t="s">
        <v>7</v>
      </c>
      <c r="B40" s="5"/>
      <c r="C40" s="4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P40" s="1"/>
    </row>
    <row r="41" spans="1:16" ht="45">
      <c r="A41" s="35" t="s">
        <v>1</v>
      </c>
      <c r="B41" s="35" t="s">
        <v>3</v>
      </c>
      <c r="C41" s="35" t="s">
        <v>11</v>
      </c>
      <c r="D41" s="35" t="s">
        <v>24</v>
      </c>
      <c r="E41" s="35" t="s">
        <v>9</v>
      </c>
      <c r="F41" s="35" t="s">
        <v>4</v>
      </c>
      <c r="G41" s="35" t="s">
        <v>8</v>
      </c>
      <c r="H41" s="35" t="s">
        <v>179</v>
      </c>
      <c r="I41" s="35" t="s">
        <v>5</v>
      </c>
      <c r="J41" s="35" t="s">
        <v>6</v>
      </c>
      <c r="K41" s="35" t="s">
        <v>47</v>
      </c>
      <c r="L41" s="35" t="s">
        <v>10</v>
      </c>
      <c r="M41" s="35" t="s">
        <v>185</v>
      </c>
      <c r="O41" s="20" t="s">
        <v>55</v>
      </c>
      <c r="P41" s="19"/>
    </row>
    <row r="42" spans="1:16" ht="15">
      <c r="A42" s="149"/>
      <c r="B42" s="31" t="s">
        <v>110</v>
      </c>
      <c r="C42" s="34"/>
      <c r="D42" s="31" t="s">
        <v>17</v>
      </c>
      <c r="E42" s="31" t="s">
        <v>18</v>
      </c>
      <c r="F42" s="31">
        <v>0</v>
      </c>
      <c r="G42" s="31">
        <v>0</v>
      </c>
      <c r="H42" s="31">
        <f>F42+G42</f>
        <v>0</v>
      </c>
      <c r="I42" s="31">
        <f>F42+(G42/2)</f>
        <v>0</v>
      </c>
      <c r="J42" s="89" t="s">
        <v>23</v>
      </c>
      <c r="K42" s="32">
        <f>'Parametre ve Katsayılar'!B3</f>
        <v>0.75</v>
      </c>
      <c r="L42" s="31">
        <f>I42*K42</f>
        <v>0</v>
      </c>
      <c r="M42" s="31">
        <f>H42*K42</f>
        <v>0</v>
      </c>
      <c r="O42" s="24" t="s">
        <v>89</v>
      </c>
      <c r="P42" s="24">
        <v>1</v>
      </c>
    </row>
    <row r="43" spans="1:16" ht="15">
      <c r="A43" s="152" t="s">
        <v>281</v>
      </c>
      <c r="B43" s="98" t="s">
        <v>278</v>
      </c>
      <c r="C43" s="34" t="s">
        <v>82</v>
      </c>
      <c r="D43" s="31" t="s">
        <v>260</v>
      </c>
      <c r="E43" s="31" t="s">
        <v>18</v>
      </c>
      <c r="F43" s="31">
        <v>0</v>
      </c>
      <c r="G43" s="31">
        <v>0</v>
      </c>
      <c r="H43" s="31">
        <f>F43+G43</f>
        <v>0</v>
      </c>
      <c r="I43" s="31">
        <f>F43+(G43/2)</f>
        <v>0</v>
      </c>
      <c r="J43" s="89" t="s">
        <v>23</v>
      </c>
      <c r="K43" s="32">
        <f>'Parametre ve Katsayılar'!B3</f>
        <v>0.75</v>
      </c>
      <c r="L43" s="31">
        <f>I43*K43</f>
        <v>0</v>
      </c>
      <c r="M43" s="31">
        <f>H43*K43</f>
        <v>0</v>
      </c>
      <c r="O43" s="24" t="s">
        <v>90</v>
      </c>
      <c r="P43" s="24">
        <v>1</v>
      </c>
    </row>
    <row r="44" spans="1:16" ht="15">
      <c r="A44" s="155" t="s">
        <v>281</v>
      </c>
      <c r="B44" s="98" t="s">
        <v>278</v>
      </c>
      <c r="C44" s="34" t="s">
        <v>86</v>
      </c>
      <c r="D44" s="31" t="s">
        <v>260</v>
      </c>
      <c r="E44" s="31"/>
      <c r="F44" s="31">
        <v>3</v>
      </c>
      <c r="G44" s="31">
        <v>0</v>
      </c>
      <c r="H44" s="31">
        <f aca="true" t="shared" si="7" ref="H44:H56">F44+G44</f>
        <v>3</v>
      </c>
      <c r="I44" s="31">
        <f aca="true" t="shared" si="8" ref="I44:I56">F44+(G44/2)</f>
        <v>3</v>
      </c>
      <c r="J44" s="89" t="s">
        <v>23</v>
      </c>
      <c r="K44" s="32">
        <f>'Parametre ve Katsayılar'!B3</f>
        <v>0.75</v>
      </c>
      <c r="L44" s="31">
        <f aca="true" t="shared" si="9" ref="L44:L56">I44*K44</f>
        <v>2.25</v>
      </c>
      <c r="M44" s="31">
        <f aca="true" t="shared" si="10" ref="M44:M56">H44*K44</f>
        <v>2.25</v>
      </c>
      <c r="O44" s="24" t="s">
        <v>98</v>
      </c>
      <c r="P44" s="24">
        <v>1</v>
      </c>
    </row>
    <row r="45" spans="1:16" ht="15">
      <c r="A45" s="152" t="s">
        <v>281</v>
      </c>
      <c r="B45" s="98" t="s">
        <v>278</v>
      </c>
      <c r="C45" s="34" t="s">
        <v>83</v>
      </c>
      <c r="D45" s="31" t="s">
        <v>260</v>
      </c>
      <c r="E45" s="31"/>
      <c r="F45" s="31">
        <v>0</v>
      </c>
      <c r="G45" s="31">
        <v>0</v>
      </c>
      <c r="H45" s="31">
        <f t="shared" si="7"/>
        <v>0</v>
      </c>
      <c r="I45" s="31">
        <f t="shared" si="8"/>
        <v>0</v>
      </c>
      <c r="J45" s="89" t="s">
        <v>23</v>
      </c>
      <c r="K45" s="32">
        <f>'Parametre ve Katsayılar'!B3</f>
        <v>0.75</v>
      </c>
      <c r="L45" s="31">
        <f t="shared" si="9"/>
        <v>0</v>
      </c>
      <c r="M45" s="31">
        <f t="shared" si="10"/>
        <v>0</v>
      </c>
      <c r="O45" s="24" t="s">
        <v>489</v>
      </c>
      <c r="P45" s="24">
        <v>1</v>
      </c>
    </row>
    <row r="46" spans="1:16" ht="15">
      <c r="A46" s="152" t="s">
        <v>281</v>
      </c>
      <c r="B46" s="98" t="s">
        <v>278</v>
      </c>
      <c r="C46" s="34" t="s">
        <v>84</v>
      </c>
      <c r="D46" s="31" t="s">
        <v>260</v>
      </c>
      <c r="E46" s="31" t="s">
        <v>18</v>
      </c>
      <c r="F46" s="31">
        <v>0</v>
      </c>
      <c r="G46" s="31">
        <v>0</v>
      </c>
      <c r="H46" s="31">
        <f t="shared" si="7"/>
        <v>0</v>
      </c>
      <c r="I46" s="31">
        <f t="shared" si="8"/>
        <v>0</v>
      </c>
      <c r="J46" s="89" t="s">
        <v>23</v>
      </c>
      <c r="K46" s="32">
        <f>'Parametre ve Katsayılar'!B3</f>
        <v>0.75</v>
      </c>
      <c r="L46" s="31">
        <f t="shared" si="9"/>
        <v>0</v>
      </c>
      <c r="M46" s="31">
        <f t="shared" si="10"/>
        <v>0</v>
      </c>
      <c r="O46" s="24"/>
      <c r="P46" s="24"/>
    </row>
    <row r="47" spans="1:16" ht="15">
      <c r="A47" s="152" t="s">
        <v>281</v>
      </c>
      <c r="B47" s="98" t="s">
        <v>278</v>
      </c>
      <c r="C47" s="34" t="s">
        <v>88</v>
      </c>
      <c r="D47" s="31" t="s">
        <v>260</v>
      </c>
      <c r="E47" s="31"/>
      <c r="F47" s="31">
        <v>0</v>
      </c>
      <c r="G47" s="31">
        <v>0</v>
      </c>
      <c r="H47" s="31">
        <f t="shared" si="7"/>
        <v>0</v>
      </c>
      <c r="I47" s="31">
        <f t="shared" si="8"/>
        <v>0</v>
      </c>
      <c r="J47" s="89" t="s">
        <v>23</v>
      </c>
      <c r="K47" s="32">
        <f>'Parametre ve Katsayılar'!B3</f>
        <v>0.75</v>
      </c>
      <c r="L47" s="31">
        <f t="shared" si="9"/>
        <v>0</v>
      </c>
      <c r="M47" s="31">
        <f t="shared" si="10"/>
        <v>0</v>
      </c>
      <c r="O47" s="24"/>
      <c r="P47" s="24"/>
    </row>
    <row r="48" spans="1:16" ht="15">
      <c r="A48" s="152" t="s">
        <v>281</v>
      </c>
      <c r="B48" s="98" t="s">
        <v>278</v>
      </c>
      <c r="C48" s="34" t="s">
        <v>87</v>
      </c>
      <c r="D48" s="31" t="s">
        <v>260</v>
      </c>
      <c r="E48" s="31"/>
      <c r="F48" s="31">
        <v>0</v>
      </c>
      <c r="G48" s="31">
        <v>0</v>
      </c>
      <c r="H48" s="31">
        <f t="shared" si="7"/>
        <v>0</v>
      </c>
      <c r="I48" s="31">
        <f t="shared" si="8"/>
        <v>0</v>
      </c>
      <c r="J48" s="89" t="s">
        <v>23</v>
      </c>
      <c r="K48" s="32">
        <f>'Parametre ve Katsayılar'!B3</f>
        <v>0.75</v>
      </c>
      <c r="L48" s="31">
        <f t="shared" si="9"/>
        <v>0</v>
      </c>
      <c r="M48" s="31">
        <f t="shared" si="10"/>
        <v>0</v>
      </c>
      <c r="O48" s="24"/>
      <c r="P48" s="24"/>
    </row>
    <row r="49" spans="1:16" ht="15">
      <c r="A49" s="152" t="s">
        <v>281</v>
      </c>
      <c r="B49" s="98" t="s">
        <v>278</v>
      </c>
      <c r="C49" s="34" t="s">
        <v>85</v>
      </c>
      <c r="D49" s="31" t="s">
        <v>260</v>
      </c>
      <c r="E49" s="31" t="s">
        <v>18</v>
      </c>
      <c r="F49" s="31">
        <v>0</v>
      </c>
      <c r="G49" s="31">
        <v>0</v>
      </c>
      <c r="H49" s="31">
        <f t="shared" si="7"/>
        <v>0</v>
      </c>
      <c r="I49" s="31">
        <f t="shared" si="8"/>
        <v>0</v>
      </c>
      <c r="J49" s="89" t="s">
        <v>23</v>
      </c>
      <c r="K49" s="32">
        <f>'Parametre ve Katsayılar'!B3</f>
        <v>0.75</v>
      </c>
      <c r="L49" s="31">
        <f t="shared" si="9"/>
        <v>0</v>
      </c>
      <c r="M49" s="31">
        <f t="shared" si="10"/>
        <v>0</v>
      </c>
      <c r="O49" s="24"/>
      <c r="P49" s="24"/>
    </row>
    <row r="50" spans="1:16" ht="15">
      <c r="A50" s="152" t="s">
        <v>280</v>
      </c>
      <c r="B50" s="31" t="s">
        <v>279</v>
      </c>
      <c r="C50" s="34" t="s">
        <v>82</v>
      </c>
      <c r="D50" s="31" t="s">
        <v>260</v>
      </c>
      <c r="E50" s="31"/>
      <c r="F50" s="31">
        <v>0</v>
      </c>
      <c r="G50" s="31">
        <v>0</v>
      </c>
      <c r="H50" s="31">
        <f t="shared" si="7"/>
        <v>0</v>
      </c>
      <c r="I50" s="31">
        <f t="shared" si="8"/>
        <v>0</v>
      </c>
      <c r="J50" s="89" t="s">
        <v>23</v>
      </c>
      <c r="K50" s="32">
        <f>'Parametre ve Katsayılar'!B3</f>
        <v>0.75</v>
      </c>
      <c r="L50" s="31">
        <f t="shared" si="9"/>
        <v>0</v>
      </c>
      <c r="M50" s="31">
        <f t="shared" si="10"/>
        <v>0</v>
      </c>
      <c r="O50" s="61"/>
      <c r="P50" s="61"/>
    </row>
    <row r="51" spans="1:16" ht="15.75" thickBot="1">
      <c r="A51" s="173" t="s">
        <v>280</v>
      </c>
      <c r="B51" s="31" t="s">
        <v>279</v>
      </c>
      <c r="C51" s="34" t="s">
        <v>86</v>
      </c>
      <c r="D51" s="31" t="s">
        <v>260</v>
      </c>
      <c r="E51" s="31"/>
      <c r="F51" s="31">
        <v>3</v>
      </c>
      <c r="G51" s="31">
        <v>0</v>
      </c>
      <c r="H51" s="31">
        <f t="shared" si="7"/>
        <v>3</v>
      </c>
      <c r="I51" s="31">
        <f t="shared" si="8"/>
        <v>3</v>
      </c>
      <c r="J51" s="89" t="s">
        <v>23</v>
      </c>
      <c r="K51" s="32">
        <f>'Parametre ve Katsayılar'!B3</f>
        <v>0.75</v>
      </c>
      <c r="L51" s="31">
        <f t="shared" si="9"/>
        <v>2.25</v>
      </c>
      <c r="M51" s="31">
        <f t="shared" si="10"/>
        <v>2.25</v>
      </c>
      <c r="O51" s="48"/>
      <c r="P51" s="48"/>
    </row>
    <row r="52" spans="1:16" ht="15">
      <c r="A52" s="152" t="s">
        <v>280</v>
      </c>
      <c r="B52" s="31" t="s">
        <v>279</v>
      </c>
      <c r="C52" s="34" t="s">
        <v>83</v>
      </c>
      <c r="D52" s="31" t="s">
        <v>260</v>
      </c>
      <c r="E52" s="31"/>
      <c r="F52" s="31">
        <v>0</v>
      </c>
      <c r="G52" s="31">
        <v>0</v>
      </c>
      <c r="H52" s="31">
        <f t="shared" si="7"/>
        <v>0</v>
      </c>
      <c r="I52" s="31">
        <f t="shared" si="8"/>
        <v>0</v>
      </c>
      <c r="J52" s="89" t="s">
        <v>23</v>
      </c>
      <c r="K52" s="32">
        <f>'Parametre ve Katsayılar'!B3</f>
        <v>0.75</v>
      </c>
      <c r="L52" s="31">
        <f t="shared" si="9"/>
        <v>0</v>
      </c>
      <c r="M52" s="31">
        <f t="shared" si="10"/>
        <v>0</v>
      </c>
      <c r="O52" s="59"/>
      <c r="P52" s="62">
        <f>SUM(P42:P51)</f>
        <v>4</v>
      </c>
    </row>
    <row r="53" spans="1:28" s="10" customFormat="1" ht="15">
      <c r="A53" s="152" t="s">
        <v>280</v>
      </c>
      <c r="B53" s="31" t="s">
        <v>279</v>
      </c>
      <c r="C53" s="34" t="s">
        <v>84</v>
      </c>
      <c r="D53" s="31" t="s">
        <v>260</v>
      </c>
      <c r="E53" s="31"/>
      <c r="F53" s="31">
        <v>0</v>
      </c>
      <c r="G53" s="31">
        <v>0</v>
      </c>
      <c r="H53" s="31">
        <f t="shared" si="7"/>
        <v>0</v>
      </c>
      <c r="I53" s="31">
        <f t="shared" si="8"/>
        <v>0</v>
      </c>
      <c r="J53" s="89" t="s">
        <v>23</v>
      </c>
      <c r="K53" s="32">
        <f>'Parametre ve Katsayılar'!B3</f>
        <v>0.75</v>
      </c>
      <c r="L53" s="31">
        <f t="shared" si="9"/>
        <v>0</v>
      </c>
      <c r="M53" s="31">
        <f t="shared" si="10"/>
        <v>0</v>
      </c>
      <c r="N53" s="17"/>
      <c r="O53" s="2"/>
      <c r="P53" s="2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13" ht="15">
      <c r="A54" s="152" t="s">
        <v>280</v>
      </c>
      <c r="B54" s="31" t="s">
        <v>279</v>
      </c>
      <c r="C54" s="34" t="s">
        <v>88</v>
      </c>
      <c r="D54" s="31" t="s">
        <v>260</v>
      </c>
      <c r="E54" s="31"/>
      <c r="F54" s="31">
        <v>0</v>
      </c>
      <c r="G54" s="31">
        <v>0</v>
      </c>
      <c r="H54" s="31">
        <f t="shared" si="7"/>
        <v>0</v>
      </c>
      <c r="I54" s="31">
        <f t="shared" si="8"/>
        <v>0</v>
      </c>
      <c r="J54" s="89" t="s">
        <v>23</v>
      </c>
      <c r="K54" s="32">
        <f>'Parametre ve Katsayılar'!B3</f>
        <v>0.75</v>
      </c>
      <c r="L54" s="31">
        <f t="shared" si="9"/>
        <v>0</v>
      </c>
      <c r="M54" s="31">
        <f t="shared" si="10"/>
        <v>0</v>
      </c>
    </row>
    <row r="55" spans="1:16" ht="15">
      <c r="A55" s="152" t="s">
        <v>280</v>
      </c>
      <c r="B55" s="31" t="s">
        <v>279</v>
      </c>
      <c r="C55" s="34" t="s">
        <v>87</v>
      </c>
      <c r="D55" s="31" t="s">
        <v>260</v>
      </c>
      <c r="E55" s="31"/>
      <c r="F55" s="31">
        <v>0</v>
      </c>
      <c r="G55" s="31">
        <v>0</v>
      </c>
      <c r="H55" s="31">
        <f t="shared" si="7"/>
        <v>0</v>
      </c>
      <c r="I55" s="31">
        <f t="shared" si="8"/>
        <v>0</v>
      </c>
      <c r="J55" s="89" t="s">
        <v>23</v>
      </c>
      <c r="K55" s="32">
        <f>'Parametre ve Katsayılar'!B3</f>
        <v>0.75</v>
      </c>
      <c r="L55" s="31">
        <f t="shared" si="9"/>
        <v>0</v>
      </c>
      <c r="M55" s="31">
        <f t="shared" si="10"/>
        <v>0</v>
      </c>
      <c r="O55" s="16"/>
      <c r="P55" s="14">
        <f>P52+P37</f>
        <v>11</v>
      </c>
    </row>
    <row r="56" spans="1:14" ht="15">
      <c r="A56" s="152" t="s">
        <v>280</v>
      </c>
      <c r="B56" s="31" t="s">
        <v>279</v>
      </c>
      <c r="C56" s="34" t="s">
        <v>85</v>
      </c>
      <c r="D56" s="31" t="s">
        <v>260</v>
      </c>
      <c r="E56" s="31"/>
      <c r="F56" s="31">
        <v>0</v>
      </c>
      <c r="G56" s="31">
        <v>0</v>
      </c>
      <c r="H56" s="31">
        <f t="shared" si="7"/>
        <v>0</v>
      </c>
      <c r="I56" s="31">
        <f t="shared" si="8"/>
        <v>0</v>
      </c>
      <c r="J56" s="89" t="s">
        <v>23</v>
      </c>
      <c r="K56" s="32">
        <f>'Parametre ve Katsayılar'!B3</f>
        <v>0.75</v>
      </c>
      <c r="L56" s="31">
        <f t="shared" si="9"/>
        <v>0</v>
      </c>
      <c r="M56" s="31">
        <f t="shared" si="10"/>
        <v>0</v>
      </c>
      <c r="N56" s="6"/>
    </row>
    <row r="57" spans="1:13" ht="15">
      <c r="A57" s="172" t="s">
        <v>381</v>
      </c>
      <c r="B57" s="31" t="s">
        <v>117</v>
      </c>
      <c r="C57" s="34"/>
      <c r="D57" s="31" t="s">
        <v>118</v>
      </c>
      <c r="E57" s="31" t="s">
        <v>27</v>
      </c>
      <c r="F57" s="31">
        <v>1</v>
      </c>
      <c r="G57" s="31">
        <v>0</v>
      </c>
      <c r="H57" s="31">
        <f>F57+G57</f>
        <v>1</v>
      </c>
      <c r="I57" s="31">
        <f>F57+(G57/2)</f>
        <v>1</v>
      </c>
      <c r="J57" s="89" t="s">
        <v>23</v>
      </c>
      <c r="K57" s="32">
        <f>'Parametre ve Katsayılar'!B3</f>
        <v>0.75</v>
      </c>
      <c r="L57" s="31">
        <f>I57*K57</f>
        <v>0.75</v>
      </c>
      <c r="M57" s="31">
        <f aca="true" t="shared" si="11" ref="M57:M68">H57*K57</f>
        <v>0.75</v>
      </c>
    </row>
    <row r="58" spans="1:13" ht="15">
      <c r="A58" s="142"/>
      <c r="B58" s="31" t="s">
        <v>421</v>
      </c>
      <c r="C58" s="34" t="s">
        <v>422</v>
      </c>
      <c r="D58" s="31"/>
      <c r="E58" s="31" t="s">
        <v>18</v>
      </c>
      <c r="F58" s="31">
        <v>9</v>
      </c>
      <c r="G58" s="31">
        <v>0</v>
      </c>
      <c r="H58" s="31">
        <f>F58+G58</f>
        <v>9</v>
      </c>
      <c r="I58" s="31">
        <f>F58+(G58/2)</f>
        <v>9</v>
      </c>
      <c r="J58" s="89"/>
      <c r="K58" s="32">
        <f>'Parametre ve Katsayılar'!B6</f>
        <v>0.5</v>
      </c>
      <c r="L58" s="31">
        <f>I58*K58</f>
        <v>4.5</v>
      </c>
      <c r="M58" s="31">
        <f t="shared" si="11"/>
        <v>4.5</v>
      </c>
    </row>
    <row r="59" spans="1:13" ht="15">
      <c r="A59" s="172"/>
      <c r="B59" s="31" t="s">
        <v>421</v>
      </c>
      <c r="C59" s="34" t="s">
        <v>422</v>
      </c>
      <c r="D59" s="31"/>
      <c r="E59" s="31" t="s">
        <v>27</v>
      </c>
      <c r="F59" s="31">
        <v>6</v>
      </c>
      <c r="G59" s="31">
        <v>0</v>
      </c>
      <c r="H59" s="31">
        <f>F59+G59</f>
        <v>6</v>
      </c>
      <c r="I59" s="31">
        <f>F59+(G59/2)</f>
        <v>6</v>
      </c>
      <c r="J59" s="89"/>
      <c r="K59" s="32">
        <f>'Parametre ve Katsayılar'!B6</f>
        <v>0.5</v>
      </c>
      <c r="L59" s="31">
        <f>I59*K59</f>
        <v>3</v>
      </c>
      <c r="M59" s="31">
        <f t="shared" si="11"/>
        <v>3</v>
      </c>
    </row>
    <row r="60" spans="1:13" ht="15">
      <c r="A60" s="142"/>
      <c r="B60" s="31" t="s">
        <v>423</v>
      </c>
      <c r="C60" s="34" t="s">
        <v>422</v>
      </c>
      <c r="D60" s="31"/>
      <c r="E60" s="31" t="s">
        <v>18</v>
      </c>
      <c r="F60" s="31">
        <v>1</v>
      </c>
      <c r="G60" s="31">
        <v>0</v>
      </c>
      <c r="H60" s="31">
        <f>F60+G60</f>
        <v>1</v>
      </c>
      <c r="I60" s="31">
        <f>F60+(G60/2)</f>
        <v>1</v>
      </c>
      <c r="J60" s="89"/>
      <c r="K60" s="32">
        <f>'Parametre ve Katsayılar'!B6</f>
        <v>0.5</v>
      </c>
      <c r="L60" s="31">
        <f>I60*K60</f>
        <v>0.5</v>
      </c>
      <c r="M60" s="31">
        <f t="shared" si="11"/>
        <v>0.5</v>
      </c>
    </row>
    <row r="61" spans="1:13" ht="15">
      <c r="A61" s="172"/>
      <c r="B61" s="31" t="s">
        <v>423</v>
      </c>
      <c r="C61" s="34" t="s">
        <v>422</v>
      </c>
      <c r="D61" s="31"/>
      <c r="E61" s="31" t="s">
        <v>27</v>
      </c>
      <c r="F61" s="31">
        <v>7</v>
      </c>
      <c r="G61" s="31">
        <v>0</v>
      </c>
      <c r="H61" s="31">
        <f>F61+G61</f>
        <v>7</v>
      </c>
      <c r="I61" s="31">
        <f>F61+(G61/2)</f>
        <v>7</v>
      </c>
      <c r="J61" s="89"/>
      <c r="K61" s="32">
        <f>'Parametre ve Katsayılar'!B6</f>
        <v>0.5</v>
      </c>
      <c r="L61" s="31">
        <f>I61*K61</f>
        <v>3.5</v>
      </c>
      <c r="M61" s="31">
        <f t="shared" si="11"/>
        <v>3.5</v>
      </c>
    </row>
    <row r="62" spans="1:13" ht="15">
      <c r="A62" s="149" t="s">
        <v>375</v>
      </c>
      <c r="B62" s="24" t="s">
        <v>111</v>
      </c>
      <c r="C62" s="36"/>
      <c r="D62" s="24" t="s">
        <v>17</v>
      </c>
      <c r="E62" s="24" t="s">
        <v>18</v>
      </c>
      <c r="F62" s="24">
        <v>0</v>
      </c>
      <c r="G62" s="24">
        <v>0</v>
      </c>
      <c r="H62" s="24">
        <f aca="true" t="shared" si="12" ref="H62:H68">F62+G62</f>
        <v>0</v>
      </c>
      <c r="I62" s="24">
        <f aca="true" t="shared" si="13" ref="I62:I68">F62+(G62/2)</f>
        <v>0</v>
      </c>
      <c r="J62" s="97" t="s">
        <v>28</v>
      </c>
      <c r="K62" s="37">
        <f>'Parametre ve Katsayılar'!B5</f>
        <v>0.5</v>
      </c>
      <c r="L62" s="24">
        <f aca="true" t="shared" si="14" ref="L62:L68">I62*K62</f>
        <v>0</v>
      </c>
      <c r="M62" s="24">
        <f t="shared" si="11"/>
        <v>0</v>
      </c>
    </row>
    <row r="63" spans="1:13" ht="15">
      <c r="A63" s="142" t="s">
        <v>376</v>
      </c>
      <c r="B63" s="24" t="s">
        <v>112</v>
      </c>
      <c r="C63" s="36" t="s">
        <v>86</v>
      </c>
      <c r="D63" s="24" t="s">
        <v>17</v>
      </c>
      <c r="E63" s="24" t="s">
        <v>18</v>
      </c>
      <c r="F63" s="24">
        <v>3</v>
      </c>
      <c r="G63" s="24">
        <v>0</v>
      </c>
      <c r="H63" s="24">
        <f t="shared" si="12"/>
        <v>3</v>
      </c>
      <c r="I63" s="24">
        <f t="shared" si="13"/>
        <v>3</v>
      </c>
      <c r="J63" s="97" t="s">
        <v>28</v>
      </c>
      <c r="K63" s="37">
        <f>'Parametre ve Katsayılar'!B5</f>
        <v>0.5</v>
      </c>
      <c r="L63" s="24">
        <f t="shared" si="14"/>
        <v>1.5</v>
      </c>
      <c r="M63" s="24">
        <f t="shared" si="11"/>
        <v>1.5</v>
      </c>
    </row>
    <row r="64" spans="1:13" ht="15">
      <c r="A64" s="172"/>
      <c r="B64" s="24" t="s">
        <v>506</v>
      </c>
      <c r="C64" s="36" t="s">
        <v>414</v>
      </c>
      <c r="D64" s="24"/>
      <c r="E64" s="24" t="s">
        <v>27</v>
      </c>
      <c r="F64" s="24">
        <v>3</v>
      </c>
      <c r="G64" s="24">
        <v>0</v>
      </c>
      <c r="H64" s="24">
        <f t="shared" si="12"/>
        <v>3</v>
      </c>
      <c r="I64" s="24">
        <f t="shared" si="13"/>
        <v>3</v>
      </c>
      <c r="J64" s="97"/>
      <c r="K64" s="37">
        <f>'Parametre ve Katsayılar'!B5</f>
        <v>0.5</v>
      </c>
      <c r="L64" s="24">
        <f t="shared" si="14"/>
        <v>1.5</v>
      </c>
      <c r="M64" s="24">
        <f t="shared" si="11"/>
        <v>1.5</v>
      </c>
    </row>
    <row r="65" spans="1:13" ht="15">
      <c r="A65" s="149" t="s">
        <v>377</v>
      </c>
      <c r="B65" s="24" t="s">
        <v>113</v>
      </c>
      <c r="C65" s="36"/>
      <c r="D65" s="24" t="s">
        <v>17</v>
      </c>
      <c r="E65" s="24" t="s">
        <v>27</v>
      </c>
      <c r="F65" s="24">
        <v>0</v>
      </c>
      <c r="G65" s="24">
        <v>0</v>
      </c>
      <c r="H65" s="24">
        <f t="shared" si="12"/>
        <v>0</v>
      </c>
      <c r="I65" s="24">
        <f t="shared" si="13"/>
        <v>0</v>
      </c>
      <c r="J65" s="97" t="s">
        <v>28</v>
      </c>
      <c r="K65" s="37">
        <f>'Parametre ve Katsayılar'!B5</f>
        <v>0.5</v>
      </c>
      <c r="L65" s="24">
        <f t="shared" si="14"/>
        <v>0</v>
      </c>
      <c r="M65" s="24">
        <f t="shared" si="11"/>
        <v>0</v>
      </c>
    </row>
    <row r="66" spans="1:13" ht="15">
      <c r="A66" s="149" t="s">
        <v>378</v>
      </c>
      <c r="B66" s="24" t="s">
        <v>114</v>
      </c>
      <c r="C66" s="36"/>
      <c r="D66" s="24" t="s">
        <v>17</v>
      </c>
      <c r="E66" s="24" t="s">
        <v>27</v>
      </c>
      <c r="F66" s="24">
        <v>0</v>
      </c>
      <c r="G66" s="24">
        <v>0</v>
      </c>
      <c r="H66" s="24">
        <f t="shared" si="12"/>
        <v>0</v>
      </c>
      <c r="I66" s="24">
        <f t="shared" si="13"/>
        <v>0</v>
      </c>
      <c r="J66" s="97" t="s">
        <v>28</v>
      </c>
      <c r="K66" s="37">
        <f>'Parametre ve Katsayılar'!B5</f>
        <v>0.5</v>
      </c>
      <c r="L66" s="24">
        <f t="shared" si="14"/>
        <v>0</v>
      </c>
      <c r="M66" s="24">
        <f t="shared" si="11"/>
        <v>0</v>
      </c>
    </row>
    <row r="67" spans="1:13" ht="15">
      <c r="A67" s="142" t="s">
        <v>379</v>
      </c>
      <c r="B67" s="24" t="s">
        <v>115</v>
      </c>
      <c r="C67" s="24" t="s">
        <v>497</v>
      </c>
      <c r="D67" s="24" t="s">
        <v>17</v>
      </c>
      <c r="E67" s="24" t="s">
        <v>18</v>
      </c>
      <c r="F67" s="24">
        <v>3</v>
      </c>
      <c r="G67" s="24">
        <v>0</v>
      </c>
      <c r="H67" s="24">
        <f t="shared" si="12"/>
        <v>3</v>
      </c>
      <c r="I67" s="24">
        <f t="shared" si="13"/>
        <v>3</v>
      </c>
      <c r="J67" s="97" t="s">
        <v>28</v>
      </c>
      <c r="K67" s="37">
        <f>'Parametre ve Katsayılar'!B5</f>
        <v>0.5</v>
      </c>
      <c r="L67" s="24">
        <f t="shared" si="14"/>
        <v>1.5</v>
      </c>
      <c r="M67" s="24">
        <f t="shared" si="11"/>
        <v>1.5</v>
      </c>
    </row>
    <row r="68" spans="1:13" ht="30">
      <c r="A68" s="172" t="s">
        <v>380</v>
      </c>
      <c r="B68" s="24" t="s">
        <v>116</v>
      </c>
      <c r="C68" s="36" t="s">
        <v>499</v>
      </c>
      <c r="D68" s="24" t="s">
        <v>17</v>
      </c>
      <c r="E68" s="24" t="s">
        <v>27</v>
      </c>
      <c r="F68" s="24">
        <v>3</v>
      </c>
      <c r="G68" s="24">
        <v>0</v>
      </c>
      <c r="H68" s="24">
        <f t="shared" si="12"/>
        <v>3</v>
      </c>
      <c r="I68" s="24">
        <f t="shared" si="13"/>
        <v>3</v>
      </c>
      <c r="J68" s="97" t="s">
        <v>28</v>
      </c>
      <c r="K68" s="37">
        <f>'Parametre ve Katsayılar'!B5</f>
        <v>0.5</v>
      </c>
      <c r="L68" s="24">
        <f t="shared" si="14"/>
        <v>1.5</v>
      </c>
      <c r="M68" s="24">
        <f t="shared" si="11"/>
        <v>1.5</v>
      </c>
    </row>
    <row r="69" ht="15">
      <c r="C69" s="3"/>
    </row>
    <row r="70" spans="3:13" ht="15">
      <c r="C70" s="11" t="s">
        <v>192</v>
      </c>
      <c r="D70" s="10"/>
      <c r="E70" s="10"/>
      <c r="F70" s="10"/>
      <c r="G70" s="10"/>
      <c r="H70" s="10">
        <f>SUM(H42:H61)</f>
        <v>30</v>
      </c>
      <c r="I70" s="10">
        <f>SUM(I42:I61)</f>
        <v>30</v>
      </c>
      <c r="J70" s="10"/>
      <c r="K70" s="10"/>
      <c r="L70" s="10">
        <f>SUM(L42:L61)</f>
        <v>16.75</v>
      </c>
      <c r="M70" s="10">
        <f>SUM(M42:M61)</f>
        <v>16.75</v>
      </c>
    </row>
    <row r="71" spans="3:13" ht="15.75" thickBot="1">
      <c r="C71" s="60" t="s">
        <v>194</v>
      </c>
      <c r="D71" s="47"/>
      <c r="E71" s="47"/>
      <c r="F71" s="47"/>
      <c r="G71" s="47"/>
      <c r="H71" s="47">
        <f>SUM(H62:H69)</f>
        <v>12</v>
      </c>
      <c r="I71" s="47">
        <f>SUM(I62:I69)</f>
        <v>12</v>
      </c>
      <c r="J71" s="47"/>
      <c r="K71" s="47"/>
      <c r="L71" s="47">
        <f>SUM(L62:L69)</f>
        <v>6</v>
      </c>
      <c r="M71" s="47">
        <f>SUM(M62:M69)</f>
        <v>6</v>
      </c>
    </row>
    <row r="72" spans="1:13" ht="15">
      <c r="A72" s="17"/>
      <c r="B72" s="17"/>
      <c r="C72" s="10" t="s">
        <v>19</v>
      </c>
      <c r="D72" s="10"/>
      <c r="E72" s="10"/>
      <c r="F72" s="10"/>
      <c r="G72" s="10"/>
      <c r="H72" s="10">
        <f>H70+H71</f>
        <v>42</v>
      </c>
      <c r="I72" s="10">
        <f>I70+I71</f>
        <v>42</v>
      </c>
      <c r="J72" s="10"/>
      <c r="K72" s="10"/>
      <c r="L72" s="10">
        <f>L70+L71</f>
        <v>22.75</v>
      </c>
      <c r="M72" s="10">
        <f>M70+M71</f>
        <v>22.75</v>
      </c>
    </row>
    <row r="75" spans="3:13" ht="15">
      <c r="C75" s="14" t="s">
        <v>48</v>
      </c>
      <c r="D75" s="14"/>
      <c r="E75" s="14"/>
      <c r="F75" s="14"/>
      <c r="G75" s="14"/>
      <c r="H75" s="14">
        <f>H72+H37</f>
        <v>152</v>
      </c>
      <c r="I75" s="14">
        <f>I72+I37</f>
        <v>120.5</v>
      </c>
      <c r="J75" s="14"/>
      <c r="K75" s="14"/>
      <c r="L75" s="14">
        <f>L72+L37</f>
        <v>87.75</v>
      </c>
      <c r="M75" s="65">
        <f>M37+M72</f>
        <v>122.75</v>
      </c>
    </row>
  </sheetData>
  <printOptions/>
  <pageMargins left="0.75" right="0.75" top="1" bottom="1" header="0.5" footer="0.5"/>
  <pageSetup horizontalDpi="300" verticalDpi="300" orientation="landscape" r:id="rId1"/>
  <ignoredErrors>
    <ignoredError sqref="K1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S71"/>
  <sheetViews>
    <sheetView zoomScale="75" zoomScaleNormal="75" workbookViewId="0" topLeftCell="A1">
      <selection activeCell="F52" sqref="F52"/>
    </sheetView>
  </sheetViews>
  <sheetFormatPr defaultColWidth="9.140625" defaultRowHeight="12.75"/>
  <cols>
    <col min="2" max="2" width="37.00390625" style="0" customWidth="1"/>
    <col min="3" max="3" width="12.28125" style="0" customWidth="1"/>
    <col min="4" max="4" width="8.57421875" style="0" bestFit="1" customWidth="1"/>
    <col min="5" max="5" width="6.140625" style="0" bestFit="1" customWidth="1"/>
    <col min="6" max="6" width="5.28125" style="0" bestFit="1" customWidth="1"/>
    <col min="7" max="7" width="8.8515625" style="0" bestFit="1" customWidth="1"/>
    <col min="8" max="8" width="8.8515625" style="0" customWidth="1"/>
    <col min="9" max="9" width="6.7109375" style="0" bestFit="1" customWidth="1"/>
    <col min="10" max="10" width="4.8515625" style="0" bestFit="1" customWidth="1"/>
    <col min="11" max="11" width="7.140625" style="0" bestFit="1" customWidth="1"/>
    <col min="12" max="12" width="8.57421875" style="0" bestFit="1" customWidth="1"/>
    <col min="13" max="13" width="8.57421875" style="0" customWidth="1"/>
    <col min="15" max="15" width="15.28125" style="0" customWidth="1"/>
    <col min="16" max="16" width="10.8515625" style="0" customWidth="1"/>
  </cols>
  <sheetData>
    <row r="1" spans="1:16" ht="15">
      <c r="A1" s="1" t="s">
        <v>2</v>
      </c>
      <c r="B1" s="1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</row>
    <row r="2" spans="1:16" ht="45">
      <c r="A2" s="35" t="s">
        <v>1</v>
      </c>
      <c r="B2" s="35" t="s">
        <v>3</v>
      </c>
      <c r="C2" s="35" t="s">
        <v>11</v>
      </c>
      <c r="D2" s="35" t="s">
        <v>24</v>
      </c>
      <c r="E2" s="35" t="s">
        <v>9</v>
      </c>
      <c r="F2" s="35" t="s">
        <v>4</v>
      </c>
      <c r="G2" s="35" t="s">
        <v>8</v>
      </c>
      <c r="H2" s="35" t="s">
        <v>179</v>
      </c>
      <c r="I2" s="35" t="s">
        <v>5</v>
      </c>
      <c r="J2" s="35" t="s">
        <v>6</v>
      </c>
      <c r="K2" s="35" t="s">
        <v>47</v>
      </c>
      <c r="L2" s="35" t="s">
        <v>184</v>
      </c>
      <c r="M2" s="35" t="s">
        <v>185</v>
      </c>
      <c r="O2" s="20" t="s">
        <v>54</v>
      </c>
      <c r="P2" s="19"/>
    </row>
    <row r="3" spans="1:16" ht="15">
      <c r="A3" s="142" t="s">
        <v>212</v>
      </c>
      <c r="B3" s="31" t="s">
        <v>51</v>
      </c>
      <c r="C3" s="34" t="s">
        <v>94</v>
      </c>
      <c r="D3" s="31" t="s">
        <v>17</v>
      </c>
      <c r="E3" s="31" t="s">
        <v>18</v>
      </c>
      <c r="F3" s="31">
        <v>2</v>
      </c>
      <c r="G3" s="31">
        <v>2</v>
      </c>
      <c r="H3" s="31">
        <f>F3+G3</f>
        <v>4</v>
      </c>
      <c r="I3" s="31">
        <f>F3+(G3/2)</f>
        <v>3</v>
      </c>
      <c r="J3" s="89" t="s">
        <v>23</v>
      </c>
      <c r="K3" s="32">
        <f>'Parametre ve Katsayılar'!B2</f>
        <v>1</v>
      </c>
      <c r="L3" s="31">
        <f>I3*K3</f>
        <v>3</v>
      </c>
      <c r="M3" s="31">
        <f>H3*K3</f>
        <v>4</v>
      </c>
      <c r="O3" s="24" t="s">
        <v>92</v>
      </c>
      <c r="P3" s="24">
        <v>1</v>
      </c>
    </row>
    <row r="4" spans="1:16" ht="15">
      <c r="A4" s="142" t="s">
        <v>212</v>
      </c>
      <c r="B4" s="31" t="s">
        <v>51</v>
      </c>
      <c r="C4" s="34" t="s">
        <v>93</v>
      </c>
      <c r="D4" s="31" t="s">
        <v>17</v>
      </c>
      <c r="E4" s="31" t="s">
        <v>18</v>
      </c>
      <c r="F4" s="31">
        <v>2</v>
      </c>
      <c r="G4" s="31">
        <v>2</v>
      </c>
      <c r="H4" s="31">
        <f aca="true" t="shared" si="0" ref="H4:H20">F4+G4</f>
        <v>4</v>
      </c>
      <c r="I4" s="31">
        <f aca="true" t="shared" si="1" ref="I4:I25">F4+(G4/2)</f>
        <v>3</v>
      </c>
      <c r="J4" s="89" t="s">
        <v>23</v>
      </c>
      <c r="K4" s="32">
        <f>'Parametre ve Katsayılar'!B2</f>
        <v>1</v>
      </c>
      <c r="L4" s="31">
        <f aca="true" t="shared" si="2" ref="L4:L25">I4*K4</f>
        <v>3</v>
      </c>
      <c r="M4" s="31">
        <f aca="true" t="shared" si="3" ref="M4:M20">H4*K4</f>
        <v>4</v>
      </c>
      <c r="O4" s="24" t="s">
        <v>94</v>
      </c>
      <c r="P4" s="24">
        <v>1</v>
      </c>
    </row>
    <row r="5" spans="1:16" ht="15">
      <c r="A5" s="142" t="s">
        <v>212</v>
      </c>
      <c r="B5" s="31" t="s">
        <v>51</v>
      </c>
      <c r="C5" s="34" t="s">
        <v>92</v>
      </c>
      <c r="D5" s="31" t="s">
        <v>17</v>
      </c>
      <c r="E5" s="31" t="s">
        <v>18</v>
      </c>
      <c r="F5" s="31">
        <v>2</v>
      </c>
      <c r="G5" s="31">
        <v>2</v>
      </c>
      <c r="H5" s="31">
        <f t="shared" si="0"/>
        <v>4</v>
      </c>
      <c r="I5" s="31">
        <f t="shared" si="1"/>
        <v>3</v>
      </c>
      <c r="J5" s="89" t="s">
        <v>23</v>
      </c>
      <c r="K5" s="32">
        <f>'Parametre ve Katsayılar'!B2</f>
        <v>1</v>
      </c>
      <c r="L5" s="31">
        <f t="shared" si="2"/>
        <v>3</v>
      </c>
      <c r="M5" s="31">
        <f t="shared" si="3"/>
        <v>4</v>
      </c>
      <c r="O5" s="24" t="s">
        <v>93</v>
      </c>
      <c r="P5" s="24">
        <v>1</v>
      </c>
    </row>
    <row r="6" spans="1:16" ht="15">
      <c r="A6" s="153" t="s">
        <v>327</v>
      </c>
      <c r="B6" s="109" t="s">
        <v>51</v>
      </c>
      <c r="C6" s="109" t="s">
        <v>93</v>
      </c>
      <c r="D6" s="109" t="s">
        <v>328</v>
      </c>
      <c r="E6" s="109" t="s">
        <v>18</v>
      </c>
      <c r="F6" s="109">
        <v>0</v>
      </c>
      <c r="G6" s="109">
        <v>0</v>
      </c>
      <c r="H6" s="31">
        <f t="shared" si="0"/>
        <v>0</v>
      </c>
      <c r="I6" s="31">
        <f t="shared" si="1"/>
        <v>0</v>
      </c>
      <c r="J6" s="89" t="s">
        <v>23</v>
      </c>
      <c r="K6" s="32">
        <f>'Parametre ve Katsayılar'!B2</f>
        <v>1</v>
      </c>
      <c r="L6" s="31">
        <f t="shared" si="2"/>
        <v>0</v>
      </c>
      <c r="M6" s="31">
        <f t="shared" si="3"/>
        <v>0</v>
      </c>
      <c r="O6" s="24" t="s">
        <v>95</v>
      </c>
      <c r="P6" s="24">
        <v>1</v>
      </c>
    </row>
    <row r="7" spans="1:16" ht="15">
      <c r="A7" s="153" t="s">
        <v>329</v>
      </c>
      <c r="B7" s="109" t="s">
        <v>51</v>
      </c>
      <c r="C7" s="109" t="s">
        <v>93</v>
      </c>
      <c r="D7" s="109" t="s">
        <v>328</v>
      </c>
      <c r="E7" s="109" t="s">
        <v>27</v>
      </c>
      <c r="F7" s="109">
        <v>0</v>
      </c>
      <c r="G7" s="109">
        <v>0</v>
      </c>
      <c r="H7" s="31">
        <f t="shared" si="0"/>
        <v>0</v>
      </c>
      <c r="I7" s="31">
        <f t="shared" si="1"/>
        <v>0</v>
      </c>
      <c r="J7" s="89" t="s">
        <v>23</v>
      </c>
      <c r="K7" s="32">
        <f>'Parametre ve Katsayılar'!B2</f>
        <v>1</v>
      </c>
      <c r="L7" s="31">
        <f t="shared" si="2"/>
        <v>0</v>
      </c>
      <c r="M7" s="31">
        <f t="shared" si="3"/>
        <v>0</v>
      </c>
      <c r="O7" s="24"/>
      <c r="P7" s="24"/>
    </row>
    <row r="8" spans="1:16" ht="15">
      <c r="A8" s="153"/>
      <c r="B8" s="109" t="s">
        <v>447</v>
      </c>
      <c r="C8" s="109" t="s">
        <v>94</v>
      </c>
      <c r="D8" s="109" t="s">
        <v>17</v>
      </c>
      <c r="E8" s="109" t="s">
        <v>27</v>
      </c>
      <c r="F8" s="109">
        <v>0</v>
      </c>
      <c r="G8" s="109">
        <v>0</v>
      </c>
      <c r="H8" s="31">
        <f t="shared" si="0"/>
        <v>0</v>
      </c>
      <c r="I8" s="31">
        <f t="shared" si="1"/>
        <v>0</v>
      </c>
      <c r="J8" s="89" t="s">
        <v>23</v>
      </c>
      <c r="K8" s="32">
        <f>'Parametre ve Katsayılar'!B2</f>
        <v>1</v>
      </c>
      <c r="L8" s="31">
        <f t="shared" si="2"/>
        <v>0</v>
      </c>
      <c r="M8" s="31">
        <f t="shared" si="3"/>
        <v>0</v>
      </c>
      <c r="O8" s="24"/>
      <c r="P8" s="24"/>
    </row>
    <row r="9" spans="1:16" ht="15">
      <c r="A9" s="153"/>
      <c r="B9" s="109" t="s">
        <v>447</v>
      </c>
      <c r="C9" s="109" t="s">
        <v>93</v>
      </c>
      <c r="D9" s="109" t="s">
        <v>17</v>
      </c>
      <c r="E9" s="109" t="s">
        <v>27</v>
      </c>
      <c r="F9" s="109">
        <v>0</v>
      </c>
      <c r="G9" s="109">
        <v>0</v>
      </c>
      <c r="H9" s="31">
        <f>F9+G9</f>
        <v>0</v>
      </c>
      <c r="I9" s="31">
        <f>F9+(G9/2)</f>
        <v>0</v>
      </c>
      <c r="J9" s="89" t="s">
        <v>23</v>
      </c>
      <c r="K9" s="32">
        <f>'Parametre ve Katsayılar'!B2</f>
        <v>1</v>
      </c>
      <c r="L9" s="31">
        <f>I9*K9</f>
        <v>0</v>
      </c>
      <c r="M9" s="31">
        <f>H9*K9</f>
        <v>0</v>
      </c>
      <c r="O9" s="24"/>
      <c r="P9" s="24"/>
    </row>
    <row r="10" spans="1:16" ht="15">
      <c r="A10" s="153"/>
      <c r="B10" s="109" t="s">
        <v>134</v>
      </c>
      <c r="C10" s="109" t="s">
        <v>331</v>
      </c>
      <c r="D10" s="109" t="s">
        <v>17</v>
      </c>
      <c r="E10" s="109"/>
      <c r="F10" s="109">
        <v>0</v>
      </c>
      <c r="G10" s="109">
        <v>0</v>
      </c>
      <c r="H10" s="31">
        <f t="shared" si="0"/>
        <v>0</v>
      </c>
      <c r="I10" s="31">
        <f t="shared" si="1"/>
        <v>0</v>
      </c>
      <c r="J10" s="89" t="s">
        <v>23</v>
      </c>
      <c r="K10" s="32">
        <f>'Parametre ve Katsayılar'!B2</f>
        <v>1</v>
      </c>
      <c r="L10" s="31">
        <f t="shared" si="2"/>
        <v>0</v>
      </c>
      <c r="M10" s="31">
        <f t="shared" si="3"/>
        <v>0</v>
      </c>
      <c r="O10" s="24"/>
      <c r="P10" s="24"/>
    </row>
    <row r="11" spans="1:16" ht="30">
      <c r="A11" s="172" t="s">
        <v>323</v>
      </c>
      <c r="B11" s="31" t="s">
        <v>330</v>
      </c>
      <c r="C11" s="34" t="s">
        <v>449</v>
      </c>
      <c r="D11" s="31" t="s">
        <v>323</v>
      </c>
      <c r="E11" s="31" t="s">
        <v>27</v>
      </c>
      <c r="F11" s="31">
        <v>2</v>
      </c>
      <c r="G11" s="31">
        <v>2</v>
      </c>
      <c r="H11" s="31">
        <f t="shared" si="0"/>
        <v>4</v>
      </c>
      <c r="I11" s="31">
        <f t="shared" si="1"/>
        <v>3</v>
      </c>
      <c r="J11" s="89" t="s">
        <v>23</v>
      </c>
      <c r="K11" s="32">
        <f>'Parametre ve Katsayılar'!B2</f>
        <v>1</v>
      </c>
      <c r="L11" s="31">
        <f t="shared" si="2"/>
        <v>3</v>
      </c>
      <c r="M11" s="31">
        <f t="shared" si="3"/>
        <v>4</v>
      </c>
      <c r="O11" s="24"/>
      <c r="P11" s="24"/>
    </row>
    <row r="12" spans="1:16" ht="15">
      <c r="A12" s="142" t="s">
        <v>173</v>
      </c>
      <c r="B12" s="31" t="s">
        <v>12</v>
      </c>
      <c r="C12" s="34" t="s">
        <v>94</v>
      </c>
      <c r="D12" s="31" t="s">
        <v>17</v>
      </c>
      <c r="E12" s="31" t="s">
        <v>18</v>
      </c>
      <c r="F12" s="31">
        <v>2</v>
      </c>
      <c r="G12" s="31">
        <v>6</v>
      </c>
      <c r="H12" s="31">
        <f t="shared" si="0"/>
        <v>8</v>
      </c>
      <c r="I12" s="31">
        <f t="shared" si="1"/>
        <v>5</v>
      </c>
      <c r="J12" s="89" t="s">
        <v>23</v>
      </c>
      <c r="K12" s="32">
        <f>'Parametre ve Katsayılar'!B2</f>
        <v>1</v>
      </c>
      <c r="L12" s="31">
        <f t="shared" si="2"/>
        <v>5</v>
      </c>
      <c r="M12" s="31">
        <f t="shared" si="3"/>
        <v>8</v>
      </c>
      <c r="O12" s="24"/>
      <c r="P12" s="24"/>
    </row>
    <row r="13" spans="1:16" ht="15">
      <c r="A13" s="149" t="s">
        <v>173</v>
      </c>
      <c r="B13" s="31" t="s">
        <v>12</v>
      </c>
      <c r="C13" s="34" t="s">
        <v>92</v>
      </c>
      <c r="D13" s="31" t="s">
        <v>17</v>
      </c>
      <c r="E13" s="31" t="s">
        <v>18</v>
      </c>
      <c r="F13" s="31">
        <v>0</v>
      </c>
      <c r="G13" s="31">
        <v>0</v>
      </c>
      <c r="H13" s="31">
        <f t="shared" si="0"/>
        <v>0</v>
      </c>
      <c r="I13" s="31">
        <f t="shared" si="1"/>
        <v>0</v>
      </c>
      <c r="J13" s="89" t="s">
        <v>23</v>
      </c>
      <c r="K13" s="32">
        <f>'Parametre ve Katsayılar'!B6</f>
        <v>0.5</v>
      </c>
      <c r="L13" s="31">
        <f t="shared" si="2"/>
        <v>0</v>
      </c>
      <c r="M13" s="31">
        <f t="shared" si="3"/>
        <v>0</v>
      </c>
      <c r="O13" s="24"/>
      <c r="P13" s="24"/>
    </row>
    <row r="14" spans="1:16" ht="15">
      <c r="A14" s="149" t="s">
        <v>173</v>
      </c>
      <c r="B14" s="31" t="s">
        <v>12</v>
      </c>
      <c r="C14" s="31" t="s">
        <v>93</v>
      </c>
      <c r="D14" s="31" t="s">
        <v>17</v>
      </c>
      <c r="E14" s="31" t="s">
        <v>18</v>
      </c>
      <c r="F14" s="31">
        <v>0</v>
      </c>
      <c r="G14" s="31">
        <v>0</v>
      </c>
      <c r="H14" s="31">
        <f t="shared" si="0"/>
        <v>0</v>
      </c>
      <c r="I14" s="31">
        <f t="shared" si="1"/>
        <v>0</v>
      </c>
      <c r="J14" s="89" t="s">
        <v>23</v>
      </c>
      <c r="K14" s="32">
        <f>'Parametre ve Katsayılar'!B2</f>
        <v>1</v>
      </c>
      <c r="L14" s="31">
        <f t="shared" si="2"/>
        <v>0</v>
      </c>
      <c r="M14" s="31">
        <f t="shared" si="3"/>
        <v>0</v>
      </c>
      <c r="O14" s="24"/>
      <c r="P14" s="24"/>
    </row>
    <row r="15" spans="1:16" ht="15">
      <c r="A15" s="149" t="s">
        <v>173</v>
      </c>
      <c r="B15" s="31" t="s">
        <v>12</v>
      </c>
      <c r="C15" s="31" t="s">
        <v>93</v>
      </c>
      <c r="D15" s="31" t="s">
        <v>17</v>
      </c>
      <c r="E15" s="31" t="s">
        <v>27</v>
      </c>
      <c r="F15" s="31">
        <v>0</v>
      </c>
      <c r="G15" s="31">
        <v>0</v>
      </c>
      <c r="H15" s="31">
        <f>F15+G15</f>
        <v>0</v>
      </c>
      <c r="I15" s="31">
        <f>F15+(G15/2)</f>
        <v>0</v>
      </c>
      <c r="J15" s="89" t="s">
        <v>23</v>
      </c>
      <c r="K15" s="32">
        <f>'Parametre ve Katsayılar'!B3</f>
        <v>0.75</v>
      </c>
      <c r="L15" s="31">
        <f>I15*K15</f>
        <v>0</v>
      </c>
      <c r="M15" s="31">
        <f>H15*K15</f>
        <v>0</v>
      </c>
      <c r="O15" s="24"/>
      <c r="P15" s="24"/>
    </row>
    <row r="16" spans="1:16" ht="15">
      <c r="A16" s="142" t="s">
        <v>213</v>
      </c>
      <c r="B16" s="24" t="s">
        <v>214</v>
      </c>
      <c r="C16" s="36" t="s">
        <v>94</v>
      </c>
      <c r="D16" s="24" t="s">
        <v>17</v>
      </c>
      <c r="E16" s="24" t="s">
        <v>18</v>
      </c>
      <c r="F16" s="24">
        <v>3</v>
      </c>
      <c r="G16" s="24">
        <v>0</v>
      </c>
      <c r="H16" s="24">
        <f t="shared" si="0"/>
        <v>3</v>
      </c>
      <c r="I16" s="24">
        <f t="shared" si="1"/>
        <v>3</v>
      </c>
      <c r="J16" s="97" t="s">
        <v>28</v>
      </c>
      <c r="K16" s="37">
        <f>'Parametre ve Katsayılar'!B4</f>
        <v>0.5</v>
      </c>
      <c r="L16" s="24">
        <f t="shared" si="2"/>
        <v>1.5</v>
      </c>
      <c r="M16" s="24">
        <f t="shared" si="3"/>
        <v>1.5</v>
      </c>
      <c r="O16" s="24"/>
      <c r="P16" s="24"/>
    </row>
    <row r="17" spans="1:16" ht="15">
      <c r="A17" s="172" t="s">
        <v>213</v>
      </c>
      <c r="B17" s="24" t="s">
        <v>214</v>
      </c>
      <c r="C17" s="36" t="s">
        <v>94</v>
      </c>
      <c r="D17" s="24" t="s">
        <v>17</v>
      </c>
      <c r="E17" s="24" t="s">
        <v>27</v>
      </c>
      <c r="F17" s="24">
        <v>3</v>
      </c>
      <c r="G17" s="24">
        <v>0</v>
      </c>
      <c r="H17" s="24">
        <f>F17+G17</f>
        <v>3</v>
      </c>
      <c r="I17" s="24">
        <f>F17+(G17/2)</f>
        <v>3</v>
      </c>
      <c r="J17" s="97" t="s">
        <v>28</v>
      </c>
      <c r="K17" s="37">
        <f>'Parametre ve Katsayılar'!B5</f>
        <v>0.5</v>
      </c>
      <c r="L17" s="24">
        <f>I17*K17</f>
        <v>1.5</v>
      </c>
      <c r="M17" s="24">
        <f>H17*K17</f>
        <v>1.5</v>
      </c>
      <c r="O17" s="24"/>
      <c r="P17" s="24"/>
    </row>
    <row r="18" spans="1:16" ht="15">
      <c r="A18" s="149" t="s">
        <v>216</v>
      </c>
      <c r="B18" s="24" t="s">
        <v>215</v>
      </c>
      <c r="C18" s="36" t="s">
        <v>93</v>
      </c>
      <c r="D18" s="24" t="s">
        <v>17</v>
      </c>
      <c r="E18" s="24" t="s">
        <v>18</v>
      </c>
      <c r="F18" s="24">
        <v>0</v>
      </c>
      <c r="G18" s="24">
        <v>0</v>
      </c>
      <c r="H18" s="24">
        <f t="shared" si="0"/>
        <v>0</v>
      </c>
      <c r="I18" s="24">
        <f t="shared" si="1"/>
        <v>0</v>
      </c>
      <c r="J18" s="97" t="s">
        <v>28</v>
      </c>
      <c r="K18" s="37">
        <f>'Parametre ve Katsayılar'!B4</f>
        <v>0.5</v>
      </c>
      <c r="L18" s="24">
        <f t="shared" si="2"/>
        <v>0</v>
      </c>
      <c r="M18" s="24">
        <f t="shared" si="3"/>
        <v>0</v>
      </c>
      <c r="O18" s="24"/>
      <c r="P18" s="24"/>
    </row>
    <row r="19" spans="1:16" ht="15">
      <c r="A19" s="149" t="s">
        <v>407</v>
      </c>
      <c r="B19" s="24" t="s">
        <v>392</v>
      </c>
      <c r="C19" s="36" t="s">
        <v>331</v>
      </c>
      <c r="D19" s="24" t="s">
        <v>17</v>
      </c>
      <c r="E19" s="24" t="s">
        <v>27</v>
      </c>
      <c r="F19" s="24">
        <v>0</v>
      </c>
      <c r="G19" s="24">
        <v>0</v>
      </c>
      <c r="H19" s="24">
        <f t="shared" si="0"/>
        <v>0</v>
      </c>
      <c r="I19" s="24">
        <f t="shared" si="1"/>
        <v>0</v>
      </c>
      <c r="J19" s="97" t="s">
        <v>28</v>
      </c>
      <c r="K19" s="37">
        <f>'Parametre ve Katsayılar'!B4</f>
        <v>0.5</v>
      </c>
      <c r="L19" s="24">
        <f t="shared" si="2"/>
        <v>0</v>
      </c>
      <c r="M19" s="24">
        <f t="shared" si="3"/>
        <v>0</v>
      </c>
      <c r="O19" s="24"/>
      <c r="P19" s="24"/>
    </row>
    <row r="20" spans="1:16" ht="15">
      <c r="A20" s="149"/>
      <c r="B20" s="24" t="s">
        <v>408</v>
      </c>
      <c r="C20" s="36"/>
      <c r="D20" s="24" t="s">
        <v>17</v>
      </c>
      <c r="E20" s="24" t="s">
        <v>27</v>
      </c>
      <c r="F20" s="24">
        <v>0</v>
      </c>
      <c r="G20" s="24">
        <v>0</v>
      </c>
      <c r="H20" s="24">
        <f t="shared" si="0"/>
        <v>0</v>
      </c>
      <c r="I20" s="24">
        <f t="shared" si="1"/>
        <v>0</v>
      </c>
      <c r="J20" s="24" t="s">
        <v>28</v>
      </c>
      <c r="K20" s="37">
        <f>'Parametre ve Katsayılar'!B4</f>
        <v>0.5</v>
      </c>
      <c r="L20" s="24">
        <f t="shared" si="2"/>
        <v>0</v>
      </c>
      <c r="M20" s="24">
        <f t="shared" si="3"/>
        <v>0</v>
      </c>
      <c r="O20" s="24"/>
      <c r="P20" s="24"/>
    </row>
    <row r="21" spans="1:16" ht="15">
      <c r="A21" s="2"/>
      <c r="B21" s="2"/>
      <c r="C21" s="3"/>
      <c r="D21" s="2"/>
      <c r="E21" s="2"/>
      <c r="F21" s="2"/>
      <c r="G21" s="2"/>
      <c r="H21" s="2"/>
      <c r="I21" s="2">
        <f t="shared" si="1"/>
        <v>0</v>
      </c>
      <c r="J21" s="2"/>
      <c r="K21" s="2"/>
      <c r="L21" s="2">
        <f t="shared" si="2"/>
        <v>0</v>
      </c>
      <c r="M21" s="2"/>
      <c r="O21" s="24"/>
      <c r="P21" s="24"/>
    </row>
    <row r="22" spans="1:16" ht="15">
      <c r="A22" s="2"/>
      <c r="B22" s="2"/>
      <c r="C22" s="3"/>
      <c r="D22" s="2"/>
      <c r="E22" s="2"/>
      <c r="F22" s="2"/>
      <c r="G22" s="2"/>
      <c r="H22" s="2"/>
      <c r="I22" s="2">
        <f t="shared" si="1"/>
        <v>0</v>
      </c>
      <c r="J22" s="2"/>
      <c r="K22" s="2"/>
      <c r="L22" s="2">
        <f t="shared" si="2"/>
        <v>0</v>
      </c>
      <c r="M22" s="2"/>
      <c r="O22" s="24"/>
      <c r="P22" s="24"/>
    </row>
    <row r="23" spans="1:16" ht="15">
      <c r="A23" s="2"/>
      <c r="B23" s="2"/>
      <c r="C23" s="3"/>
      <c r="D23" s="2"/>
      <c r="E23" s="2"/>
      <c r="F23" s="2"/>
      <c r="G23" s="2"/>
      <c r="H23" s="2"/>
      <c r="I23" s="2">
        <f t="shared" si="1"/>
        <v>0</v>
      </c>
      <c r="J23" s="2"/>
      <c r="K23" s="2"/>
      <c r="L23" s="2">
        <f t="shared" si="2"/>
        <v>0</v>
      </c>
      <c r="M23" s="2"/>
      <c r="O23" s="24"/>
      <c r="P23" s="24"/>
    </row>
    <row r="24" spans="1:16" ht="15">
      <c r="A24" s="2"/>
      <c r="B24" s="2"/>
      <c r="C24" s="3"/>
      <c r="D24" s="2"/>
      <c r="E24" s="2"/>
      <c r="F24" s="2"/>
      <c r="G24" s="2"/>
      <c r="H24" s="2"/>
      <c r="I24" s="2">
        <f t="shared" si="1"/>
        <v>0</v>
      </c>
      <c r="J24" s="2"/>
      <c r="K24" s="2"/>
      <c r="L24" s="2">
        <f t="shared" si="2"/>
        <v>0</v>
      </c>
      <c r="M24" s="2"/>
      <c r="O24" s="24"/>
      <c r="P24" s="24"/>
    </row>
    <row r="25" spans="1:16" ht="15">
      <c r="A25" s="2"/>
      <c r="B25" s="2"/>
      <c r="C25" s="3"/>
      <c r="D25" s="2"/>
      <c r="E25" s="2"/>
      <c r="F25" s="2"/>
      <c r="G25" s="2"/>
      <c r="H25" s="2"/>
      <c r="I25" s="2">
        <f t="shared" si="1"/>
        <v>0</v>
      </c>
      <c r="J25" s="2"/>
      <c r="K25" s="2"/>
      <c r="L25" s="2">
        <f t="shared" si="2"/>
        <v>0</v>
      </c>
      <c r="M25" s="2"/>
      <c r="O25" s="24"/>
      <c r="P25" s="24"/>
    </row>
    <row r="26" spans="1:16" ht="15">
      <c r="A26" s="2"/>
      <c r="B26" s="2"/>
      <c r="C26" s="10" t="s">
        <v>192</v>
      </c>
      <c r="D26" s="29"/>
      <c r="E26" s="29"/>
      <c r="F26" s="29"/>
      <c r="G26" s="29"/>
      <c r="H26" s="10">
        <f>SUM(H3:H15)</f>
        <v>24</v>
      </c>
      <c r="I26" s="10">
        <f>SUM(I3:I15)</f>
        <v>17</v>
      </c>
      <c r="J26" s="29"/>
      <c r="K26" s="30"/>
      <c r="L26" s="28">
        <f>SUM(L3:L15)</f>
        <v>17</v>
      </c>
      <c r="M26" s="28">
        <f>SUM(M3:M15)</f>
        <v>24</v>
      </c>
      <c r="O26" s="24"/>
      <c r="P26" s="24"/>
    </row>
    <row r="27" spans="1:16" ht="15.75" thickBot="1">
      <c r="A27" s="2"/>
      <c r="B27" s="5"/>
      <c r="C27" s="47" t="s">
        <v>193</v>
      </c>
      <c r="D27" s="48"/>
      <c r="E27" s="48"/>
      <c r="F27" s="48"/>
      <c r="G27" s="48"/>
      <c r="H27" s="47">
        <f>SUM(H16:H25)</f>
        <v>6</v>
      </c>
      <c r="I27" s="47">
        <f>SUM(I16:I25)</f>
        <v>6</v>
      </c>
      <c r="J27" s="48"/>
      <c r="K27" s="50"/>
      <c r="L27" s="49">
        <f>SUM(L16:L25)</f>
        <v>3</v>
      </c>
      <c r="M27" s="49">
        <f>SUM(M16:M25)</f>
        <v>3</v>
      </c>
      <c r="O27" s="24"/>
      <c r="P27" s="24"/>
    </row>
    <row r="28" spans="1:16" ht="15">
      <c r="A28" s="17"/>
      <c r="B28" s="17"/>
      <c r="C28" s="10" t="s">
        <v>19</v>
      </c>
      <c r="D28" s="10"/>
      <c r="E28" s="10"/>
      <c r="F28" s="10"/>
      <c r="G28" s="10"/>
      <c r="H28" s="10">
        <f>H26+H27</f>
        <v>30</v>
      </c>
      <c r="I28" s="10">
        <f>I26+I27</f>
        <v>23</v>
      </c>
      <c r="J28" s="10"/>
      <c r="K28" s="10"/>
      <c r="L28" s="28">
        <f>L26+L27</f>
        <v>20</v>
      </c>
      <c r="M28" s="28">
        <f>M26+M27</f>
        <v>27</v>
      </c>
      <c r="O28" s="24"/>
      <c r="P28" s="24"/>
    </row>
    <row r="29" spans="1:16" ht="45.75" thickBot="1">
      <c r="A29" s="6"/>
      <c r="B29" s="7"/>
      <c r="C29" s="8"/>
      <c r="D29" s="6"/>
      <c r="E29" s="6"/>
      <c r="F29" s="6"/>
      <c r="G29" s="6"/>
      <c r="H29" s="8" t="s">
        <v>179</v>
      </c>
      <c r="I29" s="8" t="s">
        <v>181</v>
      </c>
      <c r="J29" s="6"/>
      <c r="K29" s="6"/>
      <c r="L29" s="8" t="s">
        <v>183</v>
      </c>
      <c r="M29" s="8" t="s">
        <v>186</v>
      </c>
      <c r="O29" s="51"/>
      <c r="P29" s="51"/>
    </row>
    <row r="30" spans="1:16" ht="15">
      <c r="A30" s="6"/>
      <c r="B30" s="7"/>
      <c r="C30" s="8"/>
      <c r="D30" s="6"/>
      <c r="E30" s="6"/>
      <c r="F30" s="6"/>
      <c r="G30" s="6"/>
      <c r="H30" s="6"/>
      <c r="I30" s="6"/>
      <c r="J30" s="6"/>
      <c r="K30" s="6"/>
      <c r="L30" s="6"/>
      <c r="M30" s="6"/>
      <c r="O30" s="9"/>
      <c r="P30" s="9">
        <f>SUM(P3:P29)</f>
        <v>4</v>
      </c>
    </row>
    <row r="31" spans="1:16" s="13" customFormat="1" ht="15">
      <c r="A31" s="1" t="s">
        <v>7</v>
      </c>
      <c r="B31" s="5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8"/>
      <c r="O31" s="6"/>
      <c r="P31" s="6"/>
    </row>
    <row r="32" spans="1:16" ht="45">
      <c r="A32" s="35" t="s">
        <v>1</v>
      </c>
      <c r="B32" s="35" t="s">
        <v>3</v>
      </c>
      <c r="C32" s="35" t="s">
        <v>11</v>
      </c>
      <c r="D32" s="35" t="s">
        <v>24</v>
      </c>
      <c r="E32" s="35" t="s">
        <v>9</v>
      </c>
      <c r="F32" s="35" t="s">
        <v>4</v>
      </c>
      <c r="G32" s="35" t="s">
        <v>8</v>
      </c>
      <c r="H32" s="35" t="s">
        <v>179</v>
      </c>
      <c r="I32" s="35" t="s">
        <v>5</v>
      </c>
      <c r="J32" s="35" t="s">
        <v>6</v>
      </c>
      <c r="K32" s="35" t="s">
        <v>47</v>
      </c>
      <c r="L32" s="35" t="s">
        <v>184</v>
      </c>
      <c r="M32" s="35" t="s">
        <v>185</v>
      </c>
      <c r="O32" s="6"/>
      <c r="P32" s="6"/>
    </row>
    <row r="33" spans="1:16" ht="15">
      <c r="A33" s="174" t="s">
        <v>334</v>
      </c>
      <c r="B33" s="109" t="s">
        <v>117</v>
      </c>
      <c r="C33" s="109" t="s">
        <v>93</v>
      </c>
      <c r="D33" s="109" t="s">
        <v>17</v>
      </c>
      <c r="E33" s="109" t="s">
        <v>27</v>
      </c>
      <c r="F33" s="31">
        <v>3</v>
      </c>
      <c r="G33" s="31">
        <v>0</v>
      </c>
      <c r="H33" s="31">
        <f aca="true" t="shared" si="4" ref="H33:H55">F33+G33</f>
        <v>3</v>
      </c>
      <c r="I33" s="31">
        <f aca="true" t="shared" si="5" ref="I33:I55">F33+(G33/2)</f>
        <v>3</v>
      </c>
      <c r="J33" s="89" t="s">
        <v>23</v>
      </c>
      <c r="K33" s="32">
        <f>'Parametre ve Katsayılar'!B3</f>
        <v>0.75</v>
      </c>
      <c r="L33" s="31">
        <f aca="true" t="shared" si="6" ref="L33:L55">I33*K33</f>
        <v>2.25</v>
      </c>
      <c r="M33" s="31">
        <f aca="true" t="shared" si="7" ref="M33:M51">H33*K33</f>
        <v>2.25</v>
      </c>
      <c r="O33" s="6"/>
      <c r="P33" s="6"/>
    </row>
    <row r="34" spans="1:16" ht="15">
      <c r="A34" s="154" t="s">
        <v>359</v>
      </c>
      <c r="B34" s="109" t="s">
        <v>278</v>
      </c>
      <c r="C34" s="109" t="s">
        <v>94</v>
      </c>
      <c r="D34" s="109" t="s">
        <v>260</v>
      </c>
      <c r="E34" s="109" t="s">
        <v>18</v>
      </c>
      <c r="F34" s="31">
        <v>3</v>
      </c>
      <c r="G34" s="31">
        <v>0</v>
      </c>
      <c r="H34" s="31">
        <f t="shared" si="4"/>
        <v>3</v>
      </c>
      <c r="I34" s="31">
        <f t="shared" si="5"/>
        <v>3</v>
      </c>
      <c r="J34" s="89" t="s">
        <v>23</v>
      </c>
      <c r="K34" s="32">
        <f>'Parametre ve Katsayılar'!B3</f>
        <v>0.75</v>
      </c>
      <c r="L34" s="31">
        <f t="shared" si="6"/>
        <v>2.25</v>
      </c>
      <c r="M34" s="31">
        <f t="shared" si="7"/>
        <v>2.25</v>
      </c>
      <c r="O34" s="6"/>
      <c r="P34" s="6"/>
    </row>
    <row r="35" spans="1:16" ht="15">
      <c r="A35" s="153" t="s">
        <v>359</v>
      </c>
      <c r="B35" s="109" t="s">
        <v>278</v>
      </c>
      <c r="C35" s="109" t="s">
        <v>92</v>
      </c>
      <c r="D35" s="109" t="s">
        <v>260</v>
      </c>
      <c r="E35" s="109" t="s">
        <v>18</v>
      </c>
      <c r="F35" s="31">
        <v>0</v>
      </c>
      <c r="G35" s="31">
        <v>0</v>
      </c>
      <c r="H35" s="31">
        <f t="shared" si="4"/>
        <v>0</v>
      </c>
      <c r="I35" s="31">
        <f t="shared" si="5"/>
        <v>0</v>
      </c>
      <c r="J35" s="89" t="s">
        <v>23</v>
      </c>
      <c r="K35" s="32">
        <f>'Parametre ve Katsayılar'!B3</f>
        <v>0.75</v>
      </c>
      <c r="L35" s="31">
        <f t="shared" si="6"/>
        <v>0</v>
      </c>
      <c r="M35" s="31">
        <f t="shared" si="7"/>
        <v>0</v>
      </c>
      <c r="O35" s="1"/>
      <c r="P35" s="1"/>
    </row>
    <row r="36" spans="1:16" ht="30">
      <c r="A36" s="153" t="s">
        <v>359</v>
      </c>
      <c r="B36" s="109" t="s">
        <v>278</v>
      </c>
      <c r="C36" s="109" t="s">
        <v>93</v>
      </c>
      <c r="D36" s="109" t="s">
        <v>260</v>
      </c>
      <c r="E36" s="109"/>
      <c r="F36" s="31">
        <v>0</v>
      </c>
      <c r="G36" s="31">
        <v>0</v>
      </c>
      <c r="H36" s="31">
        <f t="shared" si="4"/>
        <v>0</v>
      </c>
      <c r="I36" s="31">
        <f t="shared" si="5"/>
        <v>0</v>
      </c>
      <c r="J36" s="89" t="s">
        <v>23</v>
      </c>
      <c r="K36" s="32">
        <f>'Parametre ve Katsayılar'!B3</f>
        <v>0.75</v>
      </c>
      <c r="L36" s="31">
        <f t="shared" si="6"/>
        <v>0</v>
      </c>
      <c r="M36" s="31">
        <f t="shared" si="7"/>
        <v>0</v>
      </c>
      <c r="O36" s="20" t="s">
        <v>55</v>
      </c>
      <c r="P36" s="19"/>
    </row>
    <row r="37" spans="1:16" ht="18" customHeight="1">
      <c r="A37" s="153" t="s">
        <v>359</v>
      </c>
      <c r="B37" s="109" t="s">
        <v>278</v>
      </c>
      <c r="C37" s="109" t="s">
        <v>91</v>
      </c>
      <c r="D37" s="109" t="s">
        <v>260</v>
      </c>
      <c r="E37" s="109"/>
      <c r="F37" s="31">
        <v>0</v>
      </c>
      <c r="G37" s="31">
        <v>0</v>
      </c>
      <c r="H37" s="31">
        <f t="shared" si="4"/>
        <v>0</v>
      </c>
      <c r="I37" s="31">
        <f t="shared" si="5"/>
        <v>0</v>
      </c>
      <c r="J37" s="89" t="s">
        <v>23</v>
      </c>
      <c r="K37" s="32">
        <f>'Parametre ve Katsayılar'!B3</f>
        <v>0.75</v>
      </c>
      <c r="L37" s="31">
        <f t="shared" si="6"/>
        <v>0</v>
      </c>
      <c r="M37" s="31">
        <f t="shared" si="7"/>
        <v>0</v>
      </c>
      <c r="O37" s="24" t="s">
        <v>96</v>
      </c>
      <c r="P37" s="24">
        <v>1</v>
      </c>
    </row>
    <row r="38" spans="1:16" ht="15">
      <c r="A38" s="174" t="s">
        <v>360</v>
      </c>
      <c r="B38" s="109" t="s">
        <v>279</v>
      </c>
      <c r="C38" s="109" t="s">
        <v>94</v>
      </c>
      <c r="D38" s="109" t="s">
        <v>260</v>
      </c>
      <c r="E38" s="109"/>
      <c r="F38" s="31">
        <v>3</v>
      </c>
      <c r="G38" s="31">
        <v>0</v>
      </c>
      <c r="H38" s="31">
        <f t="shared" si="4"/>
        <v>3</v>
      </c>
      <c r="I38" s="31">
        <f t="shared" si="5"/>
        <v>3</v>
      </c>
      <c r="J38" s="89" t="s">
        <v>23</v>
      </c>
      <c r="K38" s="32">
        <f>'Parametre ve Katsayılar'!B3</f>
        <v>0.75</v>
      </c>
      <c r="L38" s="31">
        <f t="shared" si="6"/>
        <v>2.25</v>
      </c>
      <c r="M38" s="31">
        <f t="shared" si="7"/>
        <v>2.25</v>
      </c>
      <c r="O38" s="24" t="s">
        <v>97</v>
      </c>
      <c r="P38" s="24">
        <v>1</v>
      </c>
    </row>
    <row r="39" spans="1:16" ht="15">
      <c r="A39" s="153" t="s">
        <v>360</v>
      </c>
      <c r="B39" s="109" t="s">
        <v>279</v>
      </c>
      <c r="C39" s="109" t="s">
        <v>92</v>
      </c>
      <c r="D39" s="109" t="s">
        <v>260</v>
      </c>
      <c r="E39" s="109" t="s">
        <v>18</v>
      </c>
      <c r="F39" s="31">
        <v>0</v>
      </c>
      <c r="G39" s="31">
        <v>0</v>
      </c>
      <c r="H39" s="31">
        <f t="shared" si="4"/>
        <v>0</v>
      </c>
      <c r="I39" s="31">
        <f t="shared" si="5"/>
        <v>0</v>
      </c>
      <c r="J39" s="89" t="s">
        <v>23</v>
      </c>
      <c r="K39" s="32">
        <f>'Parametre ve Katsayılar'!B3</f>
        <v>0.75</v>
      </c>
      <c r="L39" s="31">
        <f t="shared" si="6"/>
        <v>0</v>
      </c>
      <c r="M39" s="31">
        <f t="shared" si="7"/>
        <v>0</v>
      </c>
      <c r="O39" s="24" t="s">
        <v>490</v>
      </c>
      <c r="P39" s="24">
        <v>1</v>
      </c>
    </row>
    <row r="40" spans="1:16" ht="15">
      <c r="A40" s="153" t="s">
        <v>360</v>
      </c>
      <c r="B40" s="109" t="s">
        <v>279</v>
      </c>
      <c r="C40" s="109" t="s">
        <v>93</v>
      </c>
      <c r="D40" s="109" t="s">
        <v>260</v>
      </c>
      <c r="E40" s="109"/>
      <c r="F40" s="31">
        <v>0</v>
      </c>
      <c r="G40" s="31">
        <v>0</v>
      </c>
      <c r="H40" s="31">
        <f t="shared" si="4"/>
        <v>0</v>
      </c>
      <c r="I40" s="31">
        <f t="shared" si="5"/>
        <v>0</v>
      </c>
      <c r="J40" s="89" t="s">
        <v>23</v>
      </c>
      <c r="K40" s="32">
        <f>'Parametre ve Katsayılar'!B3</f>
        <v>0.75</v>
      </c>
      <c r="L40" s="31">
        <f t="shared" si="6"/>
        <v>0</v>
      </c>
      <c r="M40" s="31">
        <f t="shared" si="7"/>
        <v>0</v>
      </c>
      <c r="O40" s="24"/>
      <c r="P40" s="24"/>
    </row>
    <row r="41" spans="1:16" ht="15">
      <c r="A41" s="153" t="s">
        <v>360</v>
      </c>
      <c r="B41" s="109" t="s">
        <v>279</v>
      </c>
      <c r="C41" s="109" t="s">
        <v>91</v>
      </c>
      <c r="D41" s="109" t="s">
        <v>260</v>
      </c>
      <c r="E41" s="109" t="s">
        <v>18</v>
      </c>
      <c r="F41" s="31">
        <v>0</v>
      </c>
      <c r="G41" s="31">
        <v>0</v>
      </c>
      <c r="H41" s="31">
        <f t="shared" si="4"/>
        <v>0</v>
      </c>
      <c r="I41" s="31">
        <f t="shared" si="5"/>
        <v>0</v>
      </c>
      <c r="J41" s="89" t="s">
        <v>23</v>
      </c>
      <c r="K41" s="32">
        <f>'Parametre ve Katsayılar'!B3</f>
        <v>0.75</v>
      </c>
      <c r="L41" s="31">
        <f t="shared" si="6"/>
        <v>0</v>
      </c>
      <c r="M41" s="31">
        <f t="shared" si="7"/>
        <v>0</v>
      </c>
      <c r="O41" s="24"/>
      <c r="P41" s="24"/>
    </row>
    <row r="42" spans="1:16" ht="15">
      <c r="A42" s="174" t="s">
        <v>337</v>
      </c>
      <c r="B42" s="109" t="s">
        <v>338</v>
      </c>
      <c r="C42" s="109" t="s">
        <v>93</v>
      </c>
      <c r="D42" s="109" t="s">
        <v>17</v>
      </c>
      <c r="E42" s="109" t="s">
        <v>27</v>
      </c>
      <c r="F42" s="109">
        <v>1</v>
      </c>
      <c r="G42" s="31">
        <v>0</v>
      </c>
      <c r="H42" s="31">
        <f t="shared" si="4"/>
        <v>1</v>
      </c>
      <c r="I42" s="31">
        <f t="shared" si="5"/>
        <v>1</v>
      </c>
      <c r="J42" s="89" t="s">
        <v>23</v>
      </c>
      <c r="K42" s="32">
        <f>'Parametre ve Katsayılar'!B3</f>
        <v>0.75</v>
      </c>
      <c r="L42" s="31">
        <f t="shared" si="6"/>
        <v>0.75</v>
      </c>
      <c r="M42" s="31">
        <f t="shared" si="7"/>
        <v>0.75</v>
      </c>
      <c r="O42" s="24"/>
      <c r="P42" s="24"/>
    </row>
    <row r="43" spans="1:16" ht="15">
      <c r="A43" s="154"/>
      <c r="B43" s="109" t="s">
        <v>421</v>
      </c>
      <c r="C43" s="109" t="s">
        <v>422</v>
      </c>
      <c r="D43" s="109"/>
      <c r="E43" s="109" t="s">
        <v>18</v>
      </c>
      <c r="F43" s="109">
        <v>20</v>
      </c>
      <c r="G43" s="31">
        <v>0</v>
      </c>
      <c r="H43" s="31">
        <f t="shared" si="4"/>
        <v>20</v>
      </c>
      <c r="I43" s="31">
        <f t="shared" si="5"/>
        <v>20</v>
      </c>
      <c r="J43" s="89"/>
      <c r="K43" s="32">
        <f>'Parametre ve Katsayılar'!B6</f>
        <v>0.5</v>
      </c>
      <c r="L43" s="31">
        <f t="shared" si="6"/>
        <v>10</v>
      </c>
      <c r="M43" s="31">
        <f t="shared" si="7"/>
        <v>10</v>
      </c>
      <c r="O43" s="24"/>
      <c r="P43" s="24"/>
    </row>
    <row r="44" spans="1:16" ht="15">
      <c r="A44" s="174"/>
      <c r="B44" s="109" t="s">
        <v>421</v>
      </c>
      <c r="C44" s="109" t="s">
        <v>422</v>
      </c>
      <c r="D44" s="109"/>
      <c r="E44" s="109" t="s">
        <v>27</v>
      </c>
      <c r="F44" s="109">
        <v>17</v>
      </c>
      <c r="G44" s="31">
        <v>0</v>
      </c>
      <c r="H44" s="31">
        <f t="shared" si="4"/>
        <v>17</v>
      </c>
      <c r="I44" s="31">
        <f t="shared" si="5"/>
        <v>17</v>
      </c>
      <c r="J44" s="89"/>
      <c r="K44" s="32">
        <f>'Parametre ve Katsayılar'!B6</f>
        <v>0.5</v>
      </c>
      <c r="L44" s="31">
        <f t="shared" si="6"/>
        <v>8.5</v>
      </c>
      <c r="M44" s="31">
        <f t="shared" si="7"/>
        <v>8.5</v>
      </c>
      <c r="O44" s="24"/>
      <c r="P44" s="24"/>
    </row>
    <row r="45" spans="1:16" ht="15">
      <c r="A45" s="154"/>
      <c r="B45" s="109" t="s">
        <v>423</v>
      </c>
      <c r="C45" s="109" t="s">
        <v>422</v>
      </c>
      <c r="D45" s="109"/>
      <c r="E45" s="109" t="s">
        <v>18</v>
      </c>
      <c r="F45" s="109">
        <v>7</v>
      </c>
      <c r="G45" s="31">
        <v>0</v>
      </c>
      <c r="H45" s="31">
        <f t="shared" si="4"/>
        <v>7</v>
      </c>
      <c r="I45" s="31">
        <f t="shared" si="5"/>
        <v>7</v>
      </c>
      <c r="J45" s="89"/>
      <c r="K45" s="32">
        <f>'Parametre ve Katsayılar'!B6</f>
        <v>0.5</v>
      </c>
      <c r="L45" s="31">
        <f t="shared" si="6"/>
        <v>3.5</v>
      </c>
      <c r="M45" s="31">
        <f t="shared" si="7"/>
        <v>3.5</v>
      </c>
      <c r="O45" s="24"/>
      <c r="P45" s="24"/>
    </row>
    <row r="46" spans="1:16" ht="15">
      <c r="A46" s="174"/>
      <c r="B46" s="109" t="s">
        <v>423</v>
      </c>
      <c r="C46" s="109" t="s">
        <v>422</v>
      </c>
      <c r="D46" s="109"/>
      <c r="E46" s="109" t="s">
        <v>27</v>
      </c>
      <c r="F46" s="109">
        <v>7</v>
      </c>
      <c r="G46" s="31">
        <v>0</v>
      </c>
      <c r="H46" s="31">
        <f t="shared" si="4"/>
        <v>7</v>
      </c>
      <c r="I46" s="31">
        <f t="shared" si="5"/>
        <v>7</v>
      </c>
      <c r="J46" s="89"/>
      <c r="K46" s="32">
        <f>'Parametre ve Katsayılar'!B6</f>
        <v>0.5</v>
      </c>
      <c r="L46" s="31">
        <f t="shared" si="6"/>
        <v>3.5</v>
      </c>
      <c r="M46" s="31">
        <f t="shared" si="7"/>
        <v>3.5</v>
      </c>
      <c r="O46" s="24"/>
      <c r="P46" s="24"/>
    </row>
    <row r="47" spans="1:16" ht="30">
      <c r="A47" s="152" t="s">
        <v>249</v>
      </c>
      <c r="B47" s="99" t="s">
        <v>258</v>
      </c>
      <c r="C47" s="36" t="s">
        <v>250</v>
      </c>
      <c r="D47" s="24" t="s">
        <v>260</v>
      </c>
      <c r="E47" s="24" t="s">
        <v>18</v>
      </c>
      <c r="F47" s="24">
        <v>0</v>
      </c>
      <c r="G47" s="24">
        <v>0</v>
      </c>
      <c r="H47" s="24">
        <f t="shared" si="4"/>
        <v>0</v>
      </c>
      <c r="I47" s="24">
        <f t="shared" si="5"/>
        <v>0</v>
      </c>
      <c r="J47" s="97" t="s">
        <v>28</v>
      </c>
      <c r="K47" s="37">
        <f>'Parametre ve Katsayılar'!B5</f>
        <v>0.5</v>
      </c>
      <c r="L47" s="24">
        <f t="shared" si="6"/>
        <v>0</v>
      </c>
      <c r="M47" s="24">
        <f t="shared" si="7"/>
        <v>0</v>
      </c>
      <c r="O47" s="24"/>
      <c r="P47" s="24"/>
    </row>
    <row r="48" spans="1:16" ht="30">
      <c r="A48" s="155" t="s">
        <v>252</v>
      </c>
      <c r="B48" s="99" t="s">
        <v>251</v>
      </c>
      <c r="C48" s="36" t="s">
        <v>250</v>
      </c>
      <c r="D48" s="24" t="s">
        <v>260</v>
      </c>
      <c r="E48" s="24" t="s">
        <v>18</v>
      </c>
      <c r="F48" s="24">
        <v>3</v>
      </c>
      <c r="G48" s="24">
        <v>0</v>
      </c>
      <c r="H48" s="24">
        <f t="shared" si="4"/>
        <v>3</v>
      </c>
      <c r="I48" s="24">
        <f t="shared" si="5"/>
        <v>3</v>
      </c>
      <c r="J48" s="97" t="s">
        <v>28</v>
      </c>
      <c r="K48" s="37">
        <f>'Parametre ve Katsayılar'!B5</f>
        <v>0.5</v>
      </c>
      <c r="L48" s="24">
        <f t="shared" si="6"/>
        <v>1.5</v>
      </c>
      <c r="M48" s="24">
        <f t="shared" si="7"/>
        <v>1.5</v>
      </c>
      <c r="O48" s="25"/>
      <c r="P48" s="25"/>
    </row>
    <row r="49" spans="1:16" ht="30">
      <c r="A49" s="152" t="s">
        <v>257</v>
      </c>
      <c r="B49" s="99" t="s">
        <v>259</v>
      </c>
      <c r="C49" s="36" t="s">
        <v>250</v>
      </c>
      <c r="D49" s="24" t="s">
        <v>143</v>
      </c>
      <c r="E49" s="24" t="s">
        <v>18</v>
      </c>
      <c r="F49" s="24">
        <v>0</v>
      </c>
      <c r="G49" s="24">
        <v>0</v>
      </c>
      <c r="H49" s="24">
        <f t="shared" si="4"/>
        <v>0</v>
      </c>
      <c r="I49" s="24">
        <f t="shared" si="5"/>
        <v>0</v>
      </c>
      <c r="J49" s="97" t="s">
        <v>28</v>
      </c>
      <c r="K49" s="37">
        <f>'Parametre ve Katsayılar'!B5</f>
        <v>0.5</v>
      </c>
      <c r="L49" s="24">
        <f t="shared" si="6"/>
        <v>0</v>
      </c>
      <c r="M49" s="24">
        <f t="shared" si="7"/>
        <v>0</v>
      </c>
      <c r="O49" s="24"/>
      <c r="P49" s="24"/>
    </row>
    <row r="50" spans="1:16" ht="29.25" customHeight="1">
      <c r="A50" s="153" t="s">
        <v>332</v>
      </c>
      <c r="B50" s="111" t="s">
        <v>333</v>
      </c>
      <c r="C50" s="143" t="s">
        <v>399</v>
      </c>
      <c r="D50" s="111" t="s">
        <v>17</v>
      </c>
      <c r="E50" s="111" t="s">
        <v>27</v>
      </c>
      <c r="F50" s="24">
        <v>0</v>
      </c>
      <c r="G50" s="24">
        <v>0</v>
      </c>
      <c r="H50" s="24">
        <f t="shared" si="4"/>
        <v>0</v>
      </c>
      <c r="I50" s="24">
        <f t="shared" si="5"/>
        <v>0</v>
      </c>
      <c r="J50" s="97" t="s">
        <v>28</v>
      </c>
      <c r="K50" s="37">
        <f>'Parametre ve Katsayılar'!B5</f>
        <v>0.5</v>
      </c>
      <c r="L50" s="24">
        <f t="shared" si="6"/>
        <v>0</v>
      </c>
      <c r="M50" s="24">
        <f t="shared" si="7"/>
        <v>0</v>
      </c>
      <c r="O50" s="24"/>
      <c r="P50" s="24"/>
    </row>
    <row r="51" spans="1:16" ht="15">
      <c r="A51" s="174" t="s">
        <v>335</v>
      </c>
      <c r="B51" s="110" t="s">
        <v>336</v>
      </c>
      <c r="C51" s="110" t="s">
        <v>93</v>
      </c>
      <c r="D51" s="110" t="s">
        <v>17</v>
      </c>
      <c r="E51" s="110" t="s">
        <v>27</v>
      </c>
      <c r="F51" s="24">
        <v>3</v>
      </c>
      <c r="G51" s="24">
        <v>0</v>
      </c>
      <c r="H51" s="24">
        <f t="shared" si="4"/>
        <v>3</v>
      </c>
      <c r="I51" s="24">
        <f t="shared" si="5"/>
        <v>3</v>
      </c>
      <c r="J51" s="97" t="s">
        <v>28</v>
      </c>
      <c r="K51" s="37">
        <f>'Parametre ve Katsayılar'!B5</f>
        <v>0.5</v>
      </c>
      <c r="L51" s="24">
        <f t="shared" si="6"/>
        <v>1.5</v>
      </c>
      <c r="M51" s="24">
        <f t="shared" si="7"/>
        <v>1.5</v>
      </c>
      <c r="O51" s="24"/>
      <c r="P51" s="24"/>
    </row>
    <row r="52" spans="1:16" ht="30">
      <c r="A52" s="175"/>
      <c r="B52" s="128" t="s">
        <v>393</v>
      </c>
      <c r="C52" s="129" t="s">
        <v>400</v>
      </c>
      <c r="D52" s="15"/>
      <c r="E52" s="15"/>
      <c r="F52" s="130">
        <v>3</v>
      </c>
      <c r="G52" s="130">
        <v>0</v>
      </c>
      <c r="H52" s="130">
        <f t="shared" si="4"/>
        <v>3</v>
      </c>
      <c r="I52" s="130">
        <f t="shared" si="5"/>
        <v>3</v>
      </c>
      <c r="J52" s="131" t="s">
        <v>28</v>
      </c>
      <c r="K52" s="37">
        <f>'Parametre ve Katsayılar'!B5</f>
        <v>0.5</v>
      </c>
      <c r="L52" s="24">
        <f t="shared" si="6"/>
        <v>1.5</v>
      </c>
      <c r="M52" s="24">
        <f>H52*K52</f>
        <v>1.5</v>
      </c>
      <c r="O52" s="24"/>
      <c r="P52" s="24"/>
    </row>
    <row r="53" spans="1:16" ht="15">
      <c r="A53" s="173"/>
      <c r="B53" s="99" t="s">
        <v>405</v>
      </c>
      <c r="C53" s="36" t="s">
        <v>406</v>
      </c>
      <c r="D53" s="24"/>
      <c r="E53" s="24"/>
      <c r="F53" s="24">
        <v>3</v>
      </c>
      <c r="G53" s="24">
        <v>0</v>
      </c>
      <c r="H53" s="24">
        <f t="shared" si="4"/>
        <v>3</v>
      </c>
      <c r="I53" s="24">
        <f t="shared" si="5"/>
        <v>3</v>
      </c>
      <c r="J53" s="97"/>
      <c r="K53" s="37">
        <f>'Parametre ve Katsayılar'!B5</f>
        <v>0.5</v>
      </c>
      <c r="L53" s="24">
        <f t="shared" si="6"/>
        <v>1.5</v>
      </c>
      <c r="M53" s="24">
        <f>H53*K53</f>
        <v>1.5</v>
      </c>
      <c r="O53" s="24"/>
      <c r="P53" s="24"/>
    </row>
    <row r="54" spans="1:16" ht="15">
      <c r="A54" s="173"/>
      <c r="B54" s="99" t="s">
        <v>409</v>
      </c>
      <c r="C54" s="36" t="s">
        <v>406</v>
      </c>
      <c r="D54" s="24"/>
      <c r="E54" s="24"/>
      <c r="F54" s="24">
        <v>3</v>
      </c>
      <c r="G54" s="24">
        <v>0</v>
      </c>
      <c r="H54" s="24">
        <f t="shared" si="4"/>
        <v>3</v>
      </c>
      <c r="I54" s="24">
        <f t="shared" si="5"/>
        <v>3</v>
      </c>
      <c r="J54" s="97"/>
      <c r="K54" s="37">
        <f>'Parametre ve Katsayılar'!B5</f>
        <v>0.5</v>
      </c>
      <c r="L54" s="24">
        <f t="shared" si="6"/>
        <v>1.5</v>
      </c>
      <c r="M54" s="24">
        <f>H54*K54</f>
        <v>1.5</v>
      </c>
      <c r="O54" s="24"/>
      <c r="P54" s="24"/>
    </row>
    <row r="55" spans="1:16" ht="15">
      <c r="A55" s="152"/>
      <c r="B55" s="99" t="s">
        <v>410</v>
      </c>
      <c r="C55" s="36"/>
      <c r="D55" s="24"/>
      <c r="E55" s="24"/>
      <c r="F55" s="24">
        <v>0</v>
      </c>
      <c r="G55" s="24">
        <v>0</v>
      </c>
      <c r="H55" s="24">
        <f t="shared" si="4"/>
        <v>0</v>
      </c>
      <c r="I55" s="24">
        <f t="shared" si="5"/>
        <v>0</v>
      </c>
      <c r="J55" s="97"/>
      <c r="K55" s="37">
        <f>'Parametre ve Katsayılar'!B5</f>
        <v>0.5</v>
      </c>
      <c r="L55" s="24">
        <f t="shared" si="6"/>
        <v>0</v>
      </c>
      <c r="M55" s="24">
        <f>H55*K55</f>
        <v>0</v>
      </c>
      <c r="O55" s="24"/>
      <c r="P55" s="24"/>
    </row>
    <row r="56" spans="1:16" ht="15">
      <c r="A56" s="100"/>
      <c r="B56" s="100"/>
      <c r="C56" s="101"/>
      <c r="D56" s="102"/>
      <c r="E56" s="102"/>
      <c r="F56" s="102"/>
      <c r="G56" s="102"/>
      <c r="H56" s="102"/>
      <c r="I56" s="102"/>
      <c r="J56" s="103"/>
      <c r="K56" s="39"/>
      <c r="L56" s="102"/>
      <c r="M56" s="102"/>
      <c r="O56" s="24"/>
      <c r="P56" s="24"/>
    </row>
    <row r="57" spans="1:16" ht="15">
      <c r="A57" s="100"/>
      <c r="B57" s="100"/>
      <c r="C57" s="101"/>
      <c r="D57" s="102"/>
      <c r="E57" s="102"/>
      <c r="F57" s="102"/>
      <c r="G57" s="102"/>
      <c r="H57" s="102"/>
      <c r="I57" s="102"/>
      <c r="J57" s="103"/>
      <c r="K57" s="39"/>
      <c r="L57" s="102"/>
      <c r="M57" s="102"/>
      <c r="O57" s="24"/>
      <c r="P57" s="24"/>
    </row>
    <row r="58" spans="1:16" ht="15">
      <c r="A58" s="2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O58" s="24"/>
      <c r="P58" s="24"/>
    </row>
    <row r="59" spans="1:16" ht="15">
      <c r="A59" s="2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O59" s="24"/>
      <c r="P59" s="24"/>
    </row>
    <row r="60" spans="1:16" ht="15.75" thickBot="1">
      <c r="A60" s="2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O60" s="51"/>
      <c r="P60" s="51"/>
    </row>
    <row r="61" spans="3:16" s="2" customFormat="1" ht="15">
      <c r="C61" s="3"/>
      <c r="N61" s="40"/>
      <c r="O61" s="10"/>
      <c r="P61" s="10">
        <f>SUM(P37:P60)</f>
        <v>3</v>
      </c>
    </row>
    <row r="62" spans="3:16" s="2" customFormat="1" ht="30">
      <c r="C62" s="3"/>
      <c r="N62" s="41"/>
      <c r="O62" s="6"/>
      <c r="P62" s="8" t="s">
        <v>427</v>
      </c>
    </row>
    <row r="63" spans="1:45" s="9" customFormat="1" ht="15">
      <c r="A63" s="2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40"/>
      <c r="O63"/>
      <c r="P63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</row>
    <row r="64" spans="1:16" s="6" customFormat="1" ht="15">
      <c r="A64" s="2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8"/>
      <c r="O64" s="16"/>
      <c r="P64" s="14">
        <f>P61+P30</f>
        <v>7</v>
      </c>
    </row>
    <row r="65" spans="1:16" ht="30">
      <c r="A65" s="2"/>
      <c r="B65" s="2"/>
      <c r="C65" s="10" t="s">
        <v>192</v>
      </c>
      <c r="D65" s="29"/>
      <c r="E65" s="29"/>
      <c r="F65" s="29"/>
      <c r="G65" s="29"/>
      <c r="H65" s="10">
        <f>SUM(H33:H46)</f>
        <v>61</v>
      </c>
      <c r="I65" s="10">
        <f>SUM(I33:I46)</f>
        <v>61</v>
      </c>
      <c r="J65" s="29"/>
      <c r="K65" s="30"/>
      <c r="L65" s="28">
        <f>SUM(L33:L46)</f>
        <v>33</v>
      </c>
      <c r="M65" s="28">
        <f>SUM(M33:M46)</f>
        <v>33</v>
      </c>
      <c r="O65" s="3"/>
      <c r="P65" s="3" t="s">
        <v>187</v>
      </c>
    </row>
    <row r="66" spans="2:16" s="2" customFormat="1" ht="15.75" thickBot="1">
      <c r="B66" s="5"/>
      <c r="C66" s="47" t="s">
        <v>193</v>
      </c>
      <c r="D66" s="48"/>
      <c r="E66" s="48"/>
      <c r="F66" s="48"/>
      <c r="G66" s="48"/>
      <c r="H66" s="47">
        <f>SUM(H47:H64)</f>
        <v>15</v>
      </c>
      <c r="I66" s="47">
        <f>SUM(I47:I64)</f>
        <v>15</v>
      </c>
      <c r="J66" s="48"/>
      <c r="K66" s="50"/>
      <c r="L66" s="49">
        <f>SUM(L47:L64)</f>
        <v>7.5</v>
      </c>
      <c r="M66" s="49">
        <f>SUM(M47:M64)</f>
        <v>7.5</v>
      </c>
      <c r="N66" s="6"/>
      <c r="O66"/>
      <c r="P66"/>
    </row>
    <row r="67" spans="1:16" s="3" customFormat="1" ht="15">
      <c r="A67" s="17"/>
      <c r="B67" s="17"/>
      <c r="C67" s="10" t="s">
        <v>19</v>
      </c>
      <c r="D67" s="10"/>
      <c r="E67" s="10"/>
      <c r="F67" s="10"/>
      <c r="G67" s="10"/>
      <c r="H67" s="10">
        <f>H65+H66</f>
        <v>76</v>
      </c>
      <c r="I67" s="10">
        <f>I65+I66</f>
        <v>76</v>
      </c>
      <c r="J67" s="10"/>
      <c r="K67" s="10"/>
      <c r="L67" s="28">
        <f>L65+L66</f>
        <v>40.5</v>
      </c>
      <c r="M67" s="28">
        <f>M65+M66</f>
        <v>40.5</v>
      </c>
      <c r="N67" s="8"/>
      <c r="O67"/>
      <c r="P67"/>
    </row>
    <row r="68" spans="1:13" ht="45">
      <c r="A68" s="6"/>
      <c r="B68" s="7"/>
      <c r="C68" s="8"/>
      <c r="D68" s="6"/>
      <c r="E68" s="6"/>
      <c r="F68" s="6"/>
      <c r="G68" s="6"/>
      <c r="H68" s="8" t="s">
        <v>179</v>
      </c>
      <c r="I68" s="8" t="s">
        <v>181</v>
      </c>
      <c r="J68" s="6"/>
      <c r="K68" s="6"/>
      <c r="L68" s="8" t="s">
        <v>183</v>
      </c>
      <c r="M68" s="8" t="s">
        <v>186</v>
      </c>
    </row>
    <row r="70" spans="1:13" ht="15">
      <c r="A70" s="2"/>
      <c r="B70" s="2"/>
      <c r="C70" s="14" t="s">
        <v>48</v>
      </c>
      <c r="D70" s="14"/>
      <c r="E70" s="14"/>
      <c r="F70" s="14"/>
      <c r="G70" s="14"/>
      <c r="H70" s="14">
        <f>H67+H28</f>
        <v>106</v>
      </c>
      <c r="I70" s="14">
        <f>I67+I28</f>
        <v>99</v>
      </c>
      <c r="J70" s="14"/>
      <c r="K70" s="14"/>
      <c r="L70" s="14">
        <f>L67+L28</f>
        <v>60.5</v>
      </c>
      <c r="M70" s="65">
        <f>M67+M28</f>
        <v>67.5</v>
      </c>
    </row>
    <row r="71" spans="1:13" ht="30">
      <c r="A71" s="3"/>
      <c r="B71" s="3"/>
      <c r="C71" s="3"/>
      <c r="D71" s="3"/>
      <c r="E71" s="3"/>
      <c r="F71" s="3"/>
      <c r="G71" s="3"/>
      <c r="H71" s="3" t="s">
        <v>180</v>
      </c>
      <c r="I71" s="3" t="s">
        <v>60</v>
      </c>
      <c r="J71" s="3"/>
      <c r="K71" s="3"/>
      <c r="L71" s="3" t="s">
        <v>184</v>
      </c>
      <c r="M71" s="3" t="s">
        <v>185</v>
      </c>
    </row>
  </sheetData>
  <printOptions/>
  <pageMargins left="0.75" right="0.75" top="1" bottom="0.83" header="0.5" footer="0.5"/>
  <pageSetup horizontalDpi="300" verticalDpi="300" orientation="landscape" paperSize="9" r:id="rId1"/>
  <ignoredErrors>
    <ignoredError sqref="K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S66"/>
  <sheetViews>
    <sheetView zoomScale="75" zoomScaleNormal="75" workbookViewId="0" topLeftCell="A45">
      <selection activeCell="F56" sqref="F56"/>
    </sheetView>
  </sheetViews>
  <sheetFormatPr defaultColWidth="9.140625" defaultRowHeight="12.75"/>
  <cols>
    <col min="1" max="1" width="9.00390625" style="2" customWidth="1"/>
    <col min="2" max="2" width="41.00390625" style="2" customWidth="1"/>
    <col min="3" max="3" width="12.8515625" style="3" bestFit="1" customWidth="1"/>
    <col min="4" max="4" width="8.140625" style="2" customWidth="1"/>
    <col min="5" max="5" width="6.140625" style="2" bestFit="1" customWidth="1"/>
    <col min="6" max="6" width="5.28125" style="2" bestFit="1" customWidth="1"/>
    <col min="7" max="8" width="5.00390625" style="2" customWidth="1"/>
    <col min="9" max="9" width="6.7109375" style="2" bestFit="1" customWidth="1"/>
    <col min="10" max="10" width="4.8515625" style="2" bestFit="1" customWidth="1"/>
    <col min="11" max="11" width="7.140625" style="2" bestFit="1" customWidth="1"/>
    <col min="12" max="12" width="10.28125" style="2" customWidth="1"/>
    <col min="13" max="13" width="10.8515625" style="2" customWidth="1"/>
    <col min="14" max="14" width="10.8515625" style="6" customWidth="1"/>
    <col min="15" max="15" width="17.140625" style="2" customWidth="1"/>
    <col min="16" max="16384" width="9.140625" style="2" customWidth="1"/>
  </cols>
  <sheetData>
    <row r="1" spans="1:14" s="1" customFormat="1" ht="15">
      <c r="A1" s="1" t="s">
        <v>2</v>
      </c>
      <c r="C1" s="4"/>
      <c r="N1" s="38"/>
    </row>
    <row r="2" spans="1:16" s="3" customFormat="1" ht="45">
      <c r="A2" s="35" t="s">
        <v>1</v>
      </c>
      <c r="B2" s="35" t="s">
        <v>3</v>
      </c>
      <c r="C2" s="35" t="s">
        <v>11</v>
      </c>
      <c r="D2" s="35" t="s">
        <v>24</v>
      </c>
      <c r="E2" s="35" t="s">
        <v>9</v>
      </c>
      <c r="F2" s="35" t="s">
        <v>4</v>
      </c>
      <c r="G2" s="35" t="s">
        <v>8</v>
      </c>
      <c r="H2" s="35" t="s">
        <v>179</v>
      </c>
      <c r="I2" s="35" t="s">
        <v>5</v>
      </c>
      <c r="J2" s="35" t="s">
        <v>6</v>
      </c>
      <c r="K2" s="35" t="s">
        <v>47</v>
      </c>
      <c r="L2" s="35" t="s">
        <v>184</v>
      </c>
      <c r="M2" s="35" t="s">
        <v>185</v>
      </c>
      <c r="N2" s="8"/>
      <c r="O2" s="19" t="s">
        <v>54</v>
      </c>
      <c r="P2" s="19"/>
    </row>
    <row r="3" spans="1:16" ht="15">
      <c r="A3" s="142" t="s">
        <v>173</v>
      </c>
      <c r="B3" s="31" t="s">
        <v>12</v>
      </c>
      <c r="C3" s="34" t="s">
        <v>13</v>
      </c>
      <c r="D3" s="31" t="s">
        <v>17</v>
      </c>
      <c r="E3" s="31" t="s">
        <v>18</v>
      </c>
      <c r="F3" s="31">
        <v>2</v>
      </c>
      <c r="G3" s="31">
        <v>6</v>
      </c>
      <c r="H3" s="31">
        <f>F3+G3</f>
        <v>8</v>
      </c>
      <c r="I3" s="31">
        <f>F3+(G3/2)</f>
        <v>5</v>
      </c>
      <c r="J3" s="89" t="s">
        <v>23</v>
      </c>
      <c r="K3" s="32">
        <f>'Parametre ve Katsayılar'!B2</f>
        <v>1</v>
      </c>
      <c r="L3" s="32">
        <f>I3*K3</f>
        <v>5</v>
      </c>
      <c r="M3" s="32">
        <f>H3*K3</f>
        <v>8</v>
      </c>
      <c r="N3" s="39"/>
      <c r="O3" s="24" t="s">
        <v>29</v>
      </c>
      <c r="P3" s="24">
        <v>1</v>
      </c>
    </row>
    <row r="4" spans="1:16" ht="15">
      <c r="A4" s="142" t="s">
        <v>173</v>
      </c>
      <c r="B4" s="31" t="s">
        <v>12</v>
      </c>
      <c r="C4" s="34" t="s">
        <v>14</v>
      </c>
      <c r="D4" s="31" t="s">
        <v>17</v>
      </c>
      <c r="E4" s="31" t="s">
        <v>18</v>
      </c>
      <c r="F4" s="31">
        <v>2</v>
      </c>
      <c r="G4" s="31">
        <v>6</v>
      </c>
      <c r="H4" s="31">
        <f aca="true" t="shared" si="0" ref="H4:H22">F4+G4</f>
        <v>8</v>
      </c>
      <c r="I4" s="31">
        <f aca="true" t="shared" si="1" ref="I4:I22">F4+(G4/2)</f>
        <v>5</v>
      </c>
      <c r="J4" s="89" t="s">
        <v>23</v>
      </c>
      <c r="K4" s="32">
        <f>'Parametre ve Katsayılar'!B2</f>
        <v>1</v>
      </c>
      <c r="L4" s="32">
        <f aca="true" t="shared" si="2" ref="L4:L22">I4*K4</f>
        <v>5</v>
      </c>
      <c r="M4" s="32">
        <f aca="true" t="shared" si="3" ref="M4:M22">H4*K4</f>
        <v>8</v>
      </c>
      <c r="N4" s="39"/>
      <c r="O4" s="24" t="s">
        <v>30</v>
      </c>
      <c r="P4" s="24">
        <v>1</v>
      </c>
    </row>
    <row r="5" spans="1:16" ht="15">
      <c r="A5" s="172" t="s">
        <v>173</v>
      </c>
      <c r="B5" s="31" t="s">
        <v>12</v>
      </c>
      <c r="C5" s="34" t="s">
        <v>15</v>
      </c>
      <c r="D5" s="31" t="s">
        <v>17</v>
      </c>
      <c r="E5" s="31" t="s">
        <v>27</v>
      </c>
      <c r="F5" s="31">
        <v>2</v>
      </c>
      <c r="G5" s="31">
        <v>6</v>
      </c>
      <c r="H5" s="31">
        <f t="shared" si="0"/>
        <v>8</v>
      </c>
      <c r="I5" s="31">
        <f t="shared" si="1"/>
        <v>5</v>
      </c>
      <c r="J5" s="89" t="s">
        <v>23</v>
      </c>
      <c r="K5" s="32">
        <f>'Parametre ve Katsayılar'!B2</f>
        <v>1</v>
      </c>
      <c r="L5" s="32">
        <f t="shared" si="2"/>
        <v>5</v>
      </c>
      <c r="M5" s="32">
        <f t="shared" si="3"/>
        <v>8</v>
      </c>
      <c r="N5" s="39"/>
      <c r="O5" s="24" t="s">
        <v>22</v>
      </c>
      <c r="P5" s="24">
        <v>1</v>
      </c>
    </row>
    <row r="6" spans="1:16" ht="15">
      <c r="A6" s="142"/>
      <c r="B6" s="31" t="s">
        <v>12</v>
      </c>
      <c r="C6" s="34" t="s">
        <v>16</v>
      </c>
      <c r="D6" s="31" t="s">
        <v>17</v>
      </c>
      <c r="E6" s="31" t="s">
        <v>18</v>
      </c>
      <c r="F6" s="31">
        <v>2</v>
      </c>
      <c r="G6" s="31">
        <v>6</v>
      </c>
      <c r="H6" s="31">
        <f t="shared" si="0"/>
        <v>8</v>
      </c>
      <c r="I6" s="31">
        <f t="shared" si="1"/>
        <v>5</v>
      </c>
      <c r="J6" s="89" t="s">
        <v>23</v>
      </c>
      <c r="K6" s="32">
        <f>'Parametre ve Katsayılar'!B2</f>
        <v>1</v>
      </c>
      <c r="L6" s="32">
        <f t="shared" si="2"/>
        <v>5</v>
      </c>
      <c r="M6" s="32">
        <f t="shared" si="3"/>
        <v>8</v>
      </c>
      <c r="N6" s="39"/>
      <c r="O6" s="24" t="s">
        <v>13</v>
      </c>
      <c r="P6" s="24">
        <v>1</v>
      </c>
    </row>
    <row r="7" spans="1:16" ht="15">
      <c r="A7" s="172"/>
      <c r="B7" s="31" t="s">
        <v>134</v>
      </c>
      <c r="C7" s="34" t="s">
        <v>16</v>
      </c>
      <c r="D7" s="31" t="s">
        <v>17</v>
      </c>
      <c r="E7" s="31" t="s">
        <v>27</v>
      </c>
      <c r="F7" s="31">
        <v>2</v>
      </c>
      <c r="G7" s="31">
        <v>6</v>
      </c>
      <c r="H7" s="31">
        <f>F7+G7</f>
        <v>8</v>
      </c>
      <c r="I7" s="31">
        <f>F7+(G7/2)</f>
        <v>5</v>
      </c>
      <c r="J7" s="89" t="s">
        <v>23</v>
      </c>
      <c r="K7" s="32">
        <f>'Parametre ve Katsayılar'!B2</f>
        <v>1</v>
      </c>
      <c r="L7" s="32">
        <f>I7*K7</f>
        <v>5</v>
      </c>
      <c r="M7" s="32">
        <f>H7*K7</f>
        <v>8</v>
      </c>
      <c r="N7" s="39"/>
      <c r="O7" s="24" t="s">
        <v>31</v>
      </c>
      <c r="P7" s="24">
        <v>1</v>
      </c>
    </row>
    <row r="8" spans="1:16" ht="15">
      <c r="A8" s="142" t="s">
        <v>173</v>
      </c>
      <c r="B8" s="31" t="s">
        <v>12</v>
      </c>
      <c r="C8" s="34" t="s">
        <v>31</v>
      </c>
      <c r="D8" s="31" t="s">
        <v>17</v>
      </c>
      <c r="E8" s="31" t="s">
        <v>18</v>
      </c>
      <c r="F8" s="31">
        <v>2</v>
      </c>
      <c r="G8" s="31">
        <v>6</v>
      </c>
      <c r="H8" s="31">
        <f t="shared" si="0"/>
        <v>8</v>
      </c>
      <c r="I8" s="31">
        <f t="shared" si="1"/>
        <v>5</v>
      </c>
      <c r="J8" s="89" t="s">
        <v>23</v>
      </c>
      <c r="K8" s="32">
        <f>'Parametre ve Katsayılar'!B2</f>
        <v>1</v>
      </c>
      <c r="L8" s="32">
        <f t="shared" si="2"/>
        <v>5</v>
      </c>
      <c r="M8" s="32">
        <f t="shared" si="3"/>
        <v>8</v>
      </c>
      <c r="N8" s="39"/>
      <c r="O8" s="24" t="s">
        <v>14</v>
      </c>
      <c r="P8" s="24">
        <v>1</v>
      </c>
    </row>
    <row r="9" spans="1:16" ht="15">
      <c r="A9" s="142" t="s">
        <v>172</v>
      </c>
      <c r="B9" s="31" t="s">
        <v>20</v>
      </c>
      <c r="C9" s="34" t="s">
        <v>14</v>
      </c>
      <c r="D9" s="31" t="s">
        <v>17</v>
      </c>
      <c r="E9" s="31" t="s">
        <v>18</v>
      </c>
      <c r="F9" s="31">
        <v>2</v>
      </c>
      <c r="G9" s="31">
        <v>0</v>
      </c>
      <c r="H9" s="31">
        <f t="shared" si="0"/>
        <v>2</v>
      </c>
      <c r="I9" s="31">
        <f t="shared" si="1"/>
        <v>2</v>
      </c>
      <c r="J9" s="89" t="s">
        <v>23</v>
      </c>
      <c r="K9" s="32">
        <f>'Parametre ve Katsayılar'!B2</f>
        <v>1</v>
      </c>
      <c r="L9" s="32">
        <f t="shared" si="2"/>
        <v>2</v>
      </c>
      <c r="M9" s="32">
        <f t="shared" si="3"/>
        <v>2</v>
      </c>
      <c r="N9" s="39"/>
      <c r="O9" s="24" t="s">
        <v>15</v>
      </c>
      <c r="P9" s="24">
        <v>1</v>
      </c>
    </row>
    <row r="10" spans="1:16" ht="15">
      <c r="A10" s="142" t="s">
        <v>172</v>
      </c>
      <c r="B10" s="31" t="s">
        <v>20</v>
      </c>
      <c r="C10" s="34" t="s">
        <v>15</v>
      </c>
      <c r="D10" s="31" t="s">
        <v>17</v>
      </c>
      <c r="E10" s="31" t="s">
        <v>18</v>
      </c>
      <c r="F10" s="31">
        <v>2</v>
      </c>
      <c r="G10" s="31">
        <v>0</v>
      </c>
      <c r="H10" s="31">
        <f t="shared" si="0"/>
        <v>2</v>
      </c>
      <c r="I10" s="31">
        <f t="shared" si="1"/>
        <v>2</v>
      </c>
      <c r="J10" s="89" t="s">
        <v>23</v>
      </c>
      <c r="K10" s="32">
        <f>'Parametre ve Katsayılar'!B2</f>
        <v>1</v>
      </c>
      <c r="L10" s="32">
        <f t="shared" si="2"/>
        <v>2</v>
      </c>
      <c r="M10" s="32">
        <f t="shared" si="3"/>
        <v>2</v>
      </c>
      <c r="N10" s="39"/>
      <c r="O10" s="24" t="s">
        <v>16</v>
      </c>
      <c r="P10" s="24">
        <v>1</v>
      </c>
    </row>
    <row r="11" spans="1:16" ht="15">
      <c r="A11" s="142" t="s">
        <v>171</v>
      </c>
      <c r="B11" s="31" t="s">
        <v>21</v>
      </c>
      <c r="C11" s="34" t="s">
        <v>22</v>
      </c>
      <c r="D11" s="31" t="s">
        <v>17</v>
      </c>
      <c r="E11" s="31" t="s">
        <v>18</v>
      </c>
      <c r="F11" s="31">
        <v>2</v>
      </c>
      <c r="G11" s="31">
        <v>0</v>
      </c>
      <c r="H11" s="31">
        <f t="shared" si="0"/>
        <v>2</v>
      </c>
      <c r="I11" s="31">
        <f t="shared" si="1"/>
        <v>2</v>
      </c>
      <c r="J11" s="89" t="s">
        <v>23</v>
      </c>
      <c r="K11" s="32">
        <f>'Parametre ve Katsayılar'!B2</f>
        <v>1</v>
      </c>
      <c r="L11" s="32">
        <f t="shared" si="2"/>
        <v>2</v>
      </c>
      <c r="M11" s="32">
        <f t="shared" si="3"/>
        <v>2</v>
      </c>
      <c r="N11" s="39"/>
      <c r="O11" s="24"/>
      <c r="P11" s="24"/>
    </row>
    <row r="12" spans="1:16" ht="15">
      <c r="A12" s="172"/>
      <c r="B12" s="31" t="s">
        <v>503</v>
      </c>
      <c r="C12" s="34" t="s">
        <v>13</v>
      </c>
      <c r="D12" s="31"/>
      <c r="E12" s="31" t="s">
        <v>27</v>
      </c>
      <c r="F12" s="31">
        <v>0</v>
      </c>
      <c r="G12" s="31">
        <v>2</v>
      </c>
      <c r="H12" s="31">
        <f t="shared" si="0"/>
        <v>2</v>
      </c>
      <c r="I12" s="31">
        <f t="shared" si="1"/>
        <v>1</v>
      </c>
      <c r="J12" s="89"/>
      <c r="K12" s="32">
        <f>'Parametre ve Katsayılar'!B2</f>
        <v>1</v>
      </c>
      <c r="L12" s="32">
        <f t="shared" si="2"/>
        <v>1</v>
      </c>
      <c r="M12" s="32">
        <f t="shared" si="3"/>
        <v>2</v>
      </c>
      <c r="N12" s="39"/>
      <c r="O12" s="24"/>
      <c r="P12" s="24"/>
    </row>
    <row r="13" spans="1:16" ht="45">
      <c r="A13" s="172" t="s">
        <v>169</v>
      </c>
      <c r="B13" s="31" t="s">
        <v>25</v>
      </c>
      <c r="C13" s="34" t="s">
        <v>479</v>
      </c>
      <c r="D13" s="31" t="s">
        <v>17</v>
      </c>
      <c r="E13" s="31" t="s">
        <v>27</v>
      </c>
      <c r="F13" s="31">
        <v>3</v>
      </c>
      <c r="G13" s="31">
        <v>2</v>
      </c>
      <c r="H13" s="31">
        <f t="shared" si="0"/>
        <v>5</v>
      </c>
      <c r="I13" s="31">
        <f t="shared" si="1"/>
        <v>4</v>
      </c>
      <c r="J13" s="89" t="s">
        <v>23</v>
      </c>
      <c r="K13" s="32">
        <f>'Parametre ve Katsayılar'!B2</f>
        <v>1</v>
      </c>
      <c r="L13" s="32">
        <f t="shared" si="2"/>
        <v>4</v>
      </c>
      <c r="M13" s="32">
        <f t="shared" si="3"/>
        <v>5</v>
      </c>
      <c r="N13" s="39"/>
      <c r="O13" s="24"/>
      <c r="P13" s="24"/>
    </row>
    <row r="14" spans="1:16" ht="45">
      <c r="A14" s="172" t="s">
        <v>169</v>
      </c>
      <c r="B14" s="31" t="s">
        <v>25</v>
      </c>
      <c r="C14" s="34" t="s">
        <v>450</v>
      </c>
      <c r="D14" s="31" t="s">
        <v>17</v>
      </c>
      <c r="E14" s="31" t="s">
        <v>27</v>
      </c>
      <c r="F14" s="31">
        <v>3</v>
      </c>
      <c r="G14" s="31">
        <v>2</v>
      </c>
      <c r="H14" s="31">
        <f t="shared" si="0"/>
        <v>5</v>
      </c>
      <c r="I14" s="31">
        <f t="shared" si="1"/>
        <v>4</v>
      </c>
      <c r="J14" s="89" t="s">
        <v>23</v>
      </c>
      <c r="K14" s="32">
        <f>'Parametre ve Katsayılar'!B2</f>
        <v>1</v>
      </c>
      <c r="L14" s="32">
        <f t="shared" si="2"/>
        <v>4</v>
      </c>
      <c r="M14" s="32">
        <f t="shared" si="3"/>
        <v>5</v>
      </c>
      <c r="N14" s="39"/>
      <c r="O14" s="25"/>
      <c r="P14" s="25"/>
    </row>
    <row r="15" spans="1:16" ht="30">
      <c r="A15" s="172" t="s">
        <v>170</v>
      </c>
      <c r="B15" s="31" t="s">
        <v>46</v>
      </c>
      <c r="C15" s="34" t="s">
        <v>26</v>
      </c>
      <c r="D15" s="31" t="s">
        <v>17</v>
      </c>
      <c r="E15" s="31" t="s">
        <v>27</v>
      </c>
      <c r="F15" s="31">
        <v>3</v>
      </c>
      <c r="G15" s="31">
        <v>2</v>
      </c>
      <c r="H15" s="31">
        <f t="shared" si="0"/>
        <v>5</v>
      </c>
      <c r="I15" s="31">
        <f t="shared" si="1"/>
        <v>4</v>
      </c>
      <c r="J15" s="89" t="s">
        <v>23</v>
      </c>
      <c r="K15" s="32">
        <f>'Parametre ve Katsayılar'!B2</f>
        <v>1</v>
      </c>
      <c r="L15" s="32">
        <f t="shared" si="2"/>
        <v>4</v>
      </c>
      <c r="M15" s="32">
        <f t="shared" si="3"/>
        <v>5</v>
      </c>
      <c r="N15" s="39"/>
      <c r="O15" s="24"/>
      <c r="P15" s="24"/>
    </row>
    <row r="16" spans="1:16" ht="15">
      <c r="A16" s="149"/>
      <c r="B16" s="31" t="s">
        <v>135</v>
      </c>
      <c r="C16" s="34" t="s">
        <v>16</v>
      </c>
      <c r="D16" s="31" t="s">
        <v>119</v>
      </c>
      <c r="E16" s="31"/>
      <c r="F16" s="31">
        <v>0</v>
      </c>
      <c r="G16" s="31">
        <v>0</v>
      </c>
      <c r="H16" s="31">
        <f t="shared" si="0"/>
        <v>0</v>
      </c>
      <c r="I16" s="31">
        <f t="shared" si="1"/>
        <v>0</v>
      </c>
      <c r="J16" s="89" t="s">
        <v>23</v>
      </c>
      <c r="K16" s="32">
        <f>'Parametre ve Katsayılar'!B2</f>
        <v>1</v>
      </c>
      <c r="L16" s="32">
        <f t="shared" si="2"/>
        <v>0</v>
      </c>
      <c r="M16" s="32">
        <f t="shared" si="3"/>
        <v>0</v>
      </c>
      <c r="N16" s="39"/>
      <c r="O16" s="24"/>
      <c r="P16" s="24"/>
    </row>
    <row r="17" spans="1:16" ht="15">
      <c r="A17" s="172"/>
      <c r="B17" s="31" t="s">
        <v>136</v>
      </c>
      <c r="C17" s="34" t="s">
        <v>16</v>
      </c>
      <c r="D17" s="31" t="s">
        <v>119</v>
      </c>
      <c r="E17" s="31" t="s">
        <v>27</v>
      </c>
      <c r="F17" s="31">
        <v>3</v>
      </c>
      <c r="G17" s="31">
        <v>0</v>
      </c>
      <c r="H17" s="31">
        <f t="shared" si="0"/>
        <v>3</v>
      </c>
      <c r="I17" s="31">
        <f t="shared" si="1"/>
        <v>3</v>
      </c>
      <c r="J17" s="89" t="s">
        <v>23</v>
      </c>
      <c r="K17" s="32">
        <f>'Parametre ve Katsayılar'!B2</f>
        <v>1</v>
      </c>
      <c r="L17" s="32">
        <f t="shared" si="2"/>
        <v>3</v>
      </c>
      <c r="M17" s="32">
        <f t="shared" si="3"/>
        <v>3</v>
      </c>
      <c r="N17" s="39"/>
      <c r="O17" s="24"/>
      <c r="P17" s="24"/>
    </row>
    <row r="18" spans="1:16" ht="15">
      <c r="A18" s="142" t="s">
        <v>174</v>
      </c>
      <c r="B18" s="24" t="s">
        <v>120</v>
      </c>
      <c r="C18" s="36" t="s">
        <v>22</v>
      </c>
      <c r="D18" s="24" t="s">
        <v>17</v>
      </c>
      <c r="E18" s="24" t="s">
        <v>18</v>
      </c>
      <c r="F18" s="24">
        <v>3</v>
      </c>
      <c r="G18" s="24">
        <v>0</v>
      </c>
      <c r="H18" s="24">
        <f t="shared" si="0"/>
        <v>3</v>
      </c>
      <c r="I18" s="24">
        <f t="shared" si="1"/>
        <v>3</v>
      </c>
      <c r="J18" s="97" t="s">
        <v>28</v>
      </c>
      <c r="K18" s="37">
        <f>'Parametre ve Katsayılar'!B4</f>
        <v>0.5</v>
      </c>
      <c r="L18" s="37">
        <f t="shared" si="2"/>
        <v>1.5</v>
      </c>
      <c r="M18" s="37">
        <f t="shared" si="3"/>
        <v>1.5</v>
      </c>
      <c r="N18" s="39"/>
      <c r="O18" s="24"/>
      <c r="P18" s="24"/>
    </row>
    <row r="19" spans="1:16" ht="30">
      <c r="A19" s="142" t="s">
        <v>175</v>
      </c>
      <c r="B19" s="24" t="s">
        <v>121</v>
      </c>
      <c r="C19" s="36" t="s">
        <v>151</v>
      </c>
      <c r="D19" s="24" t="s">
        <v>17</v>
      </c>
      <c r="E19" s="24" t="s">
        <v>18</v>
      </c>
      <c r="F19" s="24">
        <v>3</v>
      </c>
      <c r="G19" s="24">
        <v>0</v>
      </c>
      <c r="H19" s="24">
        <f t="shared" si="0"/>
        <v>3</v>
      </c>
      <c r="I19" s="24">
        <f t="shared" si="1"/>
        <v>3</v>
      </c>
      <c r="J19" s="97" t="s">
        <v>28</v>
      </c>
      <c r="K19" s="37">
        <f>'Parametre ve Katsayılar'!B4</f>
        <v>0.5</v>
      </c>
      <c r="L19" s="37">
        <f t="shared" si="2"/>
        <v>1.5</v>
      </c>
      <c r="M19" s="37">
        <f t="shared" si="3"/>
        <v>1.5</v>
      </c>
      <c r="N19" s="39"/>
      <c r="O19" s="24"/>
      <c r="P19" s="24"/>
    </row>
    <row r="20" spans="1:16" ht="15">
      <c r="A20" s="142"/>
      <c r="B20" s="24" t="s">
        <v>496</v>
      </c>
      <c r="C20" s="36" t="s">
        <v>16</v>
      </c>
      <c r="D20" s="24" t="s">
        <v>119</v>
      </c>
      <c r="E20" s="24" t="s">
        <v>18</v>
      </c>
      <c r="F20" s="24">
        <v>3</v>
      </c>
      <c r="G20" s="24">
        <v>0</v>
      </c>
      <c r="H20" s="24">
        <f t="shared" si="0"/>
        <v>3</v>
      </c>
      <c r="I20" s="24">
        <f t="shared" si="1"/>
        <v>3</v>
      </c>
      <c r="J20" s="97"/>
      <c r="K20" s="37">
        <f>'Parametre ve Katsayılar'!B4</f>
        <v>0.5</v>
      </c>
      <c r="L20" s="37">
        <f t="shared" si="2"/>
        <v>1.5</v>
      </c>
      <c r="M20" s="37">
        <f t="shared" si="3"/>
        <v>1.5</v>
      </c>
      <c r="N20" s="39"/>
      <c r="O20" s="24"/>
      <c r="P20" s="24"/>
    </row>
    <row r="21" spans="1:16" ht="15">
      <c r="A21" s="142" t="s">
        <v>177</v>
      </c>
      <c r="B21" s="24" t="s">
        <v>122</v>
      </c>
      <c r="C21" s="36" t="s">
        <v>13</v>
      </c>
      <c r="D21" s="24" t="s">
        <v>17</v>
      </c>
      <c r="E21" s="24" t="s">
        <v>27</v>
      </c>
      <c r="F21" s="24">
        <v>3</v>
      </c>
      <c r="G21" s="24">
        <v>0</v>
      </c>
      <c r="H21" s="24">
        <f t="shared" si="0"/>
        <v>3</v>
      </c>
      <c r="I21" s="24">
        <f t="shared" si="1"/>
        <v>3</v>
      </c>
      <c r="J21" s="97" t="s">
        <v>28</v>
      </c>
      <c r="K21" s="37">
        <f>'Parametre ve Katsayılar'!B4</f>
        <v>0.5</v>
      </c>
      <c r="L21" s="37">
        <f t="shared" si="2"/>
        <v>1.5</v>
      </c>
      <c r="M21" s="37">
        <f t="shared" si="3"/>
        <v>1.5</v>
      </c>
      <c r="N21" s="39"/>
      <c r="O21" s="24"/>
      <c r="P21" s="24"/>
    </row>
    <row r="22" spans="1:16" ht="15">
      <c r="A22" s="142" t="s">
        <v>176</v>
      </c>
      <c r="B22" s="24" t="s">
        <v>123</v>
      </c>
      <c r="C22" s="36" t="s">
        <v>30</v>
      </c>
      <c r="D22" s="24" t="s">
        <v>17</v>
      </c>
      <c r="E22" s="24" t="s">
        <v>18</v>
      </c>
      <c r="F22" s="24">
        <v>3</v>
      </c>
      <c r="G22" s="24">
        <v>0</v>
      </c>
      <c r="H22" s="24">
        <f t="shared" si="0"/>
        <v>3</v>
      </c>
      <c r="I22" s="24">
        <f t="shared" si="1"/>
        <v>3</v>
      </c>
      <c r="J22" s="97" t="s">
        <v>28</v>
      </c>
      <c r="K22" s="37">
        <f>'Parametre ve Katsayılar'!B4</f>
        <v>0.5</v>
      </c>
      <c r="L22" s="37">
        <f t="shared" si="2"/>
        <v>1.5</v>
      </c>
      <c r="M22" s="37">
        <f t="shared" si="3"/>
        <v>1.5</v>
      </c>
      <c r="N22" s="39"/>
      <c r="O22" s="24"/>
      <c r="P22" s="24"/>
    </row>
    <row r="23" spans="1:16" s="6" customFormat="1" ht="15">
      <c r="A23" s="26"/>
      <c r="B23" s="26"/>
      <c r="C23" s="46"/>
      <c r="D23" s="26"/>
      <c r="E23" s="26"/>
      <c r="F23" s="26"/>
      <c r="G23" s="26"/>
      <c r="H23" s="26"/>
      <c r="I23" s="26"/>
      <c r="J23" s="26"/>
      <c r="K23" s="45"/>
      <c r="L23" s="45"/>
      <c r="M23" s="45"/>
      <c r="N23" s="45"/>
      <c r="O23" s="24"/>
      <c r="P23" s="24"/>
    </row>
    <row r="24" spans="3:16" ht="15.75" thickBot="1">
      <c r="C24" s="10" t="s">
        <v>192</v>
      </c>
      <c r="D24" s="29"/>
      <c r="E24" s="29"/>
      <c r="F24" s="29"/>
      <c r="G24" s="29"/>
      <c r="H24" s="10">
        <f>SUM(H3:H17)</f>
        <v>74</v>
      </c>
      <c r="I24" s="10">
        <f>SUM(I3:I17)</f>
        <v>52</v>
      </c>
      <c r="J24" s="29"/>
      <c r="K24" s="30"/>
      <c r="L24" s="28">
        <f>SUM(L3:L17)</f>
        <v>52</v>
      </c>
      <c r="M24" s="28">
        <f>SUM(M3:M17)</f>
        <v>74</v>
      </c>
      <c r="N24" s="40"/>
      <c r="O24" s="51"/>
      <c r="P24" s="51"/>
    </row>
    <row r="25" spans="2:16" ht="15.75" thickBot="1">
      <c r="B25" s="5"/>
      <c r="C25" s="47" t="s">
        <v>193</v>
      </c>
      <c r="D25" s="48"/>
      <c r="E25" s="48"/>
      <c r="F25" s="48"/>
      <c r="G25" s="48"/>
      <c r="H25" s="47">
        <f>SUM(H18:H22)</f>
        <v>15</v>
      </c>
      <c r="I25" s="47">
        <f>SUM(I18:I22)</f>
        <v>15</v>
      </c>
      <c r="J25" s="48"/>
      <c r="K25" s="50"/>
      <c r="L25" s="49">
        <f>SUM(L18:L22)</f>
        <v>7.5</v>
      </c>
      <c r="M25" s="49">
        <f>SUM(M18:M22)</f>
        <v>7.5</v>
      </c>
      <c r="N25" s="41"/>
      <c r="O25" s="10"/>
      <c r="P25" s="10">
        <f>SUM(P3:P24)</f>
        <v>8</v>
      </c>
    </row>
    <row r="26" spans="1:45" s="9" customFormat="1" ht="30">
      <c r="A26" s="17"/>
      <c r="B26" s="17"/>
      <c r="C26" s="10" t="s">
        <v>19</v>
      </c>
      <c r="D26" s="10"/>
      <c r="E26" s="10"/>
      <c r="F26" s="10"/>
      <c r="G26" s="10"/>
      <c r="H26" s="10">
        <f>H24+H25</f>
        <v>89</v>
      </c>
      <c r="I26" s="10">
        <f>I24+I25</f>
        <v>67</v>
      </c>
      <c r="J26" s="10"/>
      <c r="K26" s="10"/>
      <c r="L26" s="28">
        <f>L24+L25</f>
        <v>59.5</v>
      </c>
      <c r="M26" s="28">
        <f>M24+M25</f>
        <v>81.5</v>
      </c>
      <c r="N26" s="40"/>
      <c r="O26" s="6"/>
      <c r="P26" s="8" t="s">
        <v>182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</row>
    <row r="27" spans="2:14" s="6" customFormat="1" ht="30">
      <c r="B27" s="7"/>
      <c r="C27" s="8"/>
      <c r="H27" s="8" t="s">
        <v>179</v>
      </c>
      <c r="I27" s="8" t="s">
        <v>181</v>
      </c>
      <c r="L27" s="8" t="s">
        <v>183</v>
      </c>
      <c r="M27" s="8" t="s">
        <v>186</v>
      </c>
      <c r="N27" s="8"/>
    </row>
    <row r="28" spans="2:16" s="6" customFormat="1" ht="15">
      <c r="B28" s="7"/>
      <c r="C28" s="8"/>
      <c r="O28" s="1"/>
      <c r="P28" s="1"/>
    </row>
    <row r="29" spans="1:16" s="1" customFormat="1" ht="30">
      <c r="A29" s="1" t="s">
        <v>7</v>
      </c>
      <c r="B29" s="5"/>
      <c r="C29" s="4"/>
      <c r="N29" s="38"/>
      <c r="O29" s="20" t="s">
        <v>55</v>
      </c>
      <c r="P29" s="19"/>
    </row>
    <row r="30" spans="1:16" s="3" customFormat="1" ht="45">
      <c r="A30" s="35" t="s">
        <v>1</v>
      </c>
      <c r="B30" s="35" t="s">
        <v>3</v>
      </c>
      <c r="C30" s="35" t="s">
        <v>11</v>
      </c>
      <c r="D30" s="35" t="s">
        <v>24</v>
      </c>
      <c r="E30" s="35" t="s">
        <v>9</v>
      </c>
      <c r="F30" s="35" t="s">
        <v>4</v>
      </c>
      <c r="G30" s="35" t="s">
        <v>8</v>
      </c>
      <c r="H30" s="35" t="s">
        <v>179</v>
      </c>
      <c r="I30" s="35" t="s">
        <v>5</v>
      </c>
      <c r="J30" s="35" t="s">
        <v>6</v>
      </c>
      <c r="K30" s="35" t="s">
        <v>47</v>
      </c>
      <c r="L30" s="35" t="s">
        <v>184</v>
      </c>
      <c r="M30" s="35" t="s">
        <v>185</v>
      </c>
      <c r="N30" s="8"/>
      <c r="O30" s="24" t="s">
        <v>56</v>
      </c>
      <c r="P30" s="24">
        <v>1</v>
      </c>
    </row>
    <row r="31" spans="1:16" ht="15">
      <c r="A31" s="142" t="s">
        <v>32</v>
      </c>
      <c r="B31" s="31" t="s">
        <v>137</v>
      </c>
      <c r="C31" s="34" t="s">
        <v>30</v>
      </c>
      <c r="D31" s="31" t="s">
        <v>41</v>
      </c>
      <c r="E31" s="31" t="s">
        <v>18</v>
      </c>
      <c r="F31" s="31">
        <v>3</v>
      </c>
      <c r="G31" s="31">
        <v>0</v>
      </c>
      <c r="H31" s="31">
        <f>F31+G31</f>
        <v>3</v>
      </c>
      <c r="I31" s="31">
        <f>F31+(G31/2)</f>
        <v>3</v>
      </c>
      <c r="J31" s="89" t="s">
        <v>23</v>
      </c>
      <c r="K31" s="32">
        <f>'Parametre ve Katsayılar'!B3</f>
        <v>0.75</v>
      </c>
      <c r="L31" s="32">
        <f>I31*K31</f>
        <v>2.25</v>
      </c>
      <c r="M31" s="32">
        <f>H31*K31</f>
        <v>2.25</v>
      </c>
      <c r="N31" s="39"/>
      <c r="O31" s="24" t="s">
        <v>57</v>
      </c>
      <c r="P31" s="24">
        <v>1</v>
      </c>
    </row>
    <row r="32" spans="1:16" ht="15">
      <c r="A32" s="142" t="s">
        <v>33</v>
      </c>
      <c r="B32" s="31" t="s">
        <v>34</v>
      </c>
      <c r="C32" s="34" t="s">
        <v>40</v>
      </c>
      <c r="D32" s="31" t="s">
        <v>41</v>
      </c>
      <c r="E32" s="31" t="s">
        <v>18</v>
      </c>
      <c r="F32" s="31">
        <v>3</v>
      </c>
      <c r="G32" s="31">
        <v>0</v>
      </c>
      <c r="H32" s="31">
        <f aca="true" t="shared" si="4" ref="H32:H56">F32+G32</f>
        <v>3</v>
      </c>
      <c r="I32" s="31">
        <f aca="true" t="shared" si="5" ref="I32:I50">F32+(G32/2)</f>
        <v>3</v>
      </c>
      <c r="J32" s="89" t="s">
        <v>23</v>
      </c>
      <c r="K32" s="32">
        <f>'Parametre ve Katsayılar'!B3</f>
        <v>0.75</v>
      </c>
      <c r="L32" s="32">
        <f aca="true" t="shared" si="6" ref="L32:L50">I32*K32</f>
        <v>2.25</v>
      </c>
      <c r="M32" s="32">
        <f aca="true" t="shared" si="7" ref="M32:M58">H32*K32</f>
        <v>2.25</v>
      </c>
      <c r="N32" s="39"/>
      <c r="O32" s="24" t="s">
        <v>58</v>
      </c>
      <c r="P32" s="24">
        <v>1</v>
      </c>
    </row>
    <row r="33" spans="1:16" ht="15">
      <c r="A33" s="142" t="s">
        <v>37</v>
      </c>
      <c r="B33" s="31" t="s">
        <v>45</v>
      </c>
      <c r="C33" s="34" t="s">
        <v>13</v>
      </c>
      <c r="D33" s="31" t="s">
        <v>41</v>
      </c>
      <c r="E33" s="31" t="s">
        <v>18</v>
      </c>
      <c r="F33" s="31">
        <v>3</v>
      </c>
      <c r="G33" s="31">
        <v>0</v>
      </c>
      <c r="H33" s="31">
        <f t="shared" si="4"/>
        <v>3</v>
      </c>
      <c r="I33" s="31">
        <f t="shared" si="5"/>
        <v>3</v>
      </c>
      <c r="J33" s="89" t="s">
        <v>23</v>
      </c>
      <c r="K33" s="32">
        <f>'Parametre ve Katsayılar'!B3</f>
        <v>0.75</v>
      </c>
      <c r="L33" s="32">
        <f t="shared" si="6"/>
        <v>2.25</v>
      </c>
      <c r="M33" s="32">
        <f t="shared" si="7"/>
        <v>2.25</v>
      </c>
      <c r="N33" s="39"/>
      <c r="O33" s="24" t="s">
        <v>59</v>
      </c>
      <c r="P33" s="24">
        <v>1</v>
      </c>
    </row>
    <row r="34" spans="1:16" ht="15">
      <c r="A34" s="172" t="s">
        <v>145</v>
      </c>
      <c r="B34" s="31" t="s">
        <v>125</v>
      </c>
      <c r="C34" s="34" t="s">
        <v>22</v>
      </c>
      <c r="D34" s="31" t="s">
        <v>41</v>
      </c>
      <c r="E34" s="31" t="s">
        <v>27</v>
      </c>
      <c r="F34" s="31">
        <v>3</v>
      </c>
      <c r="G34" s="31">
        <v>0</v>
      </c>
      <c r="H34" s="31">
        <f t="shared" si="4"/>
        <v>3</v>
      </c>
      <c r="I34" s="31">
        <f t="shared" si="5"/>
        <v>3</v>
      </c>
      <c r="J34" s="89" t="s">
        <v>23</v>
      </c>
      <c r="K34" s="32">
        <f>'Parametre ve Katsayılar'!B3</f>
        <v>0.75</v>
      </c>
      <c r="L34" s="32">
        <f t="shared" si="6"/>
        <v>2.25</v>
      </c>
      <c r="M34" s="32">
        <f t="shared" si="7"/>
        <v>2.25</v>
      </c>
      <c r="N34" s="39"/>
      <c r="O34" s="24"/>
      <c r="P34" s="24"/>
    </row>
    <row r="35" spans="1:16" ht="15">
      <c r="A35" s="172" t="s">
        <v>144</v>
      </c>
      <c r="B35" s="31" t="s">
        <v>146</v>
      </c>
      <c r="C35" s="34" t="s">
        <v>29</v>
      </c>
      <c r="D35" s="31" t="s">
        <v>41</v>
      </c>
      <c r="E35" s="31" t="s">
        <v>27</v>
      </c>
      <c r="F35" s="31">
        <v>3</v>
      </c>
      <c r="G35" s="31">
        <v>0</v>
      </c>
      <c r="H35" s="31">
        <f t="shared" si="4"/>
        <v>3</v>
      </c>
      <c r="I35" s="31">
        <f t="shared" si="5"/>
        <v>3</v>
      </c>
      <c r="J35" s="89" t="s">
        <v>23</v>
      </c>
      <c r="K35" s="32">
        <f>'Parametre ve Katsayılar'!B3</f>
        <v>0.75</v>
      </c>
      <c r="L35" s="32">
        <f t="shared" si="6"/>
        <v>2.25</v>
      </c>
      <c r="M35" s="32">
        <f t="shared" si="7"/>
        <v>2.25</v>
      </c>
      <c r="N35" s="39"/>
      <c r="O35" s="24"/>
      <c r="P35" s="24"/>
    </row>
    <row r="36" spans="1:16" ht="30">
      <c r="A36" s="149" t="s">
        <v>42</v>
      </c>
      <c r="B36" s="31" t="s">
        <v>126</v>
      </c>
      <c r="C36" s="34" t="s">
        <v>127</v>
      </c>
      <c r="D36" s="31" t="s">
        <v>128</v>
      </c>
      <c r="E36" s="31" t="s">
        <v>18</v>
      </c>
      <c r="F36" s="31">
        <v>0</v>
      </c>
      <c r="G36" s="31">
        <v>0</v>
      </c>
      <c r="H36" s="31">
        <f aca="true" t="shared" si="8" ref="H36:H42">F36+G36</f>
        <v>0</v>
      </c>
      <c r="I36" s="31">
        <f aca="true" t="shared" si="9" ref="I36:I42">F36+(G36/2)</f>
        <v>0</v>
      </c>
      <c r="J36" s="89" t="s">
        <v>23</v>
      </c>
      <c r="K36" s="32">
        <f>'Parametre ve Katsayılar'!B3</f>
        <v>0.75</v>
      </c>
      <c r="L36" s="32">
        <f aca="true" t="shared" si="10" ref="L36:L42">I36*K36</f>
        <v>0</v>
      </c>
      <c r="M36" s="32">
        <f aca="true" t="shared" si="11" ref="M36:M42">H36*K36</f>
        <v>0</v>
      </c>
      <c r="N36" s="39"/>
      <c r="O36" s="24"/>
      <c r="P36" s="24"/>
    </row>
    <row r="37" spans="1:16" ht="15">
      <c r="A37" s="142" t="s">
        <v>43</v>
      </c>
      <c r="B37" s="31" t="s">
        <v>129</v>
      </c>
      <c r="C37" s="34" t="s">
        <v>22</v>
      </c>
      <c r="D37" s="31" t="s">
        <v>130</v>
      </c>
      <c r="E37" s="31" t="s">
        <v>18</v>
      </c>
      <c r="F37" s="31">
        <v>3</v>
      </c>
      <c r="G37" s="31">
        <v>0</v>
      </c>
      <c r="H37" s="31">
        <f t="shared" si="8"/>
        <v>3</v>
      </c>
      <c r="I37" s="31">
        <f t="shared" si="9"/>
        <v>3</v>
      </c>
      <c r="J37" s="89" t="s">
        <v>23</v>
      </c>
      <c r="K37" s="32">
        <f>'Parametre ve Katsayılar'!B3</f>
        <v>0.75</v>
      </c>
      <c r="L37" s="32">
        <f t="shared" si="10"/>
        <v>2.25</v>
      </c>
      <c r="M37" s="32">
        <f t="shared" si="11"/>
        <v>2.25</v>
      </c>
      <c r="N37" s="39"/>
      <c r="O37" s="24"/>
      <c r="P37" s="24"/>
    </row>
    <row r="38" spans="1:16" ht="15">
      <c r="A38" s="142"/>
      <c r="B38" s="31" t="s">
        <v>421</v>
      </c>
      <c r="C38" s="34" t="s">
        <v>422</v>
      </c>
      <c r="D38" s="31"/>
      <c r="E38" s="31" t="s">
        <v>18</v>
      </c>
      <c r="F38" s="31">
        <v>35</v>
      </c>
      <c r="G38" s="31">
        <v>0</v>
      </c>
      <c r="H38" s="31">
        <f t="shared" si="8"/>
        <v>35</v>
      </c>
      <c r="I38" s="31">
        <f t="shared" si="9"/>
        <v>35</v>
      </c>
      <c r="J38" s="89"/>
      <c r="K38" s="32">
        <f>'Parametre ve Katsayılar'!B6</f>
        <v>0.5</v>
      </c>
      <c r="L38" s="32">
        <f t="shared" si="10"/>
        <v>17.5</v>
      </c>
      <c r="M38" s="32">
        <f t="shared" si="11"/>
        <v>17.5</v>
      </c>
      <c r="N38" s="39"/>
      <c r="O38" s="24"/>
      <c r="P38" s="24"/>
    </row>
    <row r="39" spans="1:16" ht="15">
      <c r="A39" s="172"/>
      <c r="B39" s="31" t="s">
        <v>421</v>
      </c>
      <c r="C39" s="34" t="s">
        <v>422</v>
      </c>
      <c r="D39" s="31"/>
      <c r="E39" s="31" t="s">
        <v>27</v>
      </c>
      <c r="F39" s="31">
        <v>39</v>
      </c>
      <c r="G39" s="31">
        <v>0</v>
      </c>
      <c r="H39" s="31">
        <f t="shared" si="8"/>
        <v>39</v>
      </c>
      <c r="I39" s="31">
        <f t="shared" si="9"/>
        <v>39</v>
      </c>
      <c r="J39" s="89"/>
      <c r="K39" s="32">
        <f>'Parametre ve Katsayılar'!B6</f>
        <v>0.5</v>
      </c>
      <c r="L39" s="32">
        <f t="shared" si="10"/>
        <v>19.5</v>
      </c>
      <c r="M39" s="32">
        <f t="shared" si="11"/>
        <v>19.5</v>
      </c>
      <c r="N39" s="39"/>
      <c r="O39" s="24"/>
      <c r="P39" s="24"/>
    </row>
    <row r="40" spans="1:16" ht="15">
      <c r="A40" s="142"/>
      <c r="B40" s="31" t="s">
        <v>423</v>
      </c>
      <c r="C40" s="34" t="s">
        <v>422</v>
      </c>
      <c r="D40" s="31"/>
      <c r="E40" s="31" t="s">
        <v>18</v>
      </c>
      <c r="F40" s="31">
        <v>26</v>
      </c>
      <c r="G40" s="31">
        <v>0</v>
      </c>
      <c r="H40" s="31">
        <f t="shared" si="8"/>
        <v>26</v>
      </c>
      <c r="I40" s="31">
        <f t="shared" si="9"/>
        <v>26</v>
      </c>
      <c r="J40" s="89"/>
      <c r="K40" s="32">
        <f>'Parametre ve Katsayılar'!B6</f>
        <v>0.5</v>
      </c>
      <c r="L40" s="32">
        <f t="shared" si="10"/>
        <v>13</v>
      </c>
      <c r="M40" s="32">
        <f t="shared" si="11"/>
        <v>13</v>
      </c>
      <c r="N40" s="39"/>
      <c r="O40" s="24"/>
      <c r="P40" s="24"/>
    </row>
    <row r="41" spans="1:16" ht="15">
      <c r="A41" s="172"/>
      <c r="B41" s="31" t="s">
        <v>423</v>
      </c>
      <c r="C41" s="34" t="s">
        <v>422</v>
      </c>
      <c r="D41" s="31"/>
      <c r="E41" s="31" t="s">
        <v>27</v>
      </c>
      <c r="F41" s="31">
        <v>24</v>
      </c>
      <c r="G41" s="31">
        <v>0</v>
      </c>
      <c r="H41" s="31">
        <f t="shared" si="8"/>
        <v>24</v>
      </c>
      <c r="I41" s="31">
        <f t="shared" si="9"/>
        <v>24</v>
      </c>
      <c r="J41" s="89"/>
      <c r="K41" s="32">
        <f>'Parametre ve Katsayılar'!B6</f>
        <v>0.5</v>
      </c>
      <c r="L41" s="32">
        <f t="shared" si="10"/>
        <v>12</v>
      </c>
      <c r="M41" s="32">
        <f t="shared" si="11"/>
        <v>12</v>
      </c>
      <c r="N41" s="39"/>
      <c r="O41" s="24"/>
      <c r="P41" s="24"/>
    </row>
    <row r="42" spans="1:16" ht="15">
      <c r="A42" s="142" t="s">
        <v>38</v>
      </c>
      <c r="B42" s="24" t="s">
        <v>124</v>
      </c>
      <c r="C42" s="36" t="s">
        <v>15</v>
      </c>
      <c r="D42" s="24" t="s">
        <v>41</v>
      </c>
      <c r="E42" s="24" t="s">
        <v>18</v>
      </c>
      <c r="F42" s="24">
        <v>3</v>
      </c>
      <c r="G42" s="24">
        <v>0</v>
      </c>
      <c r="H42" s="24">
        <f t="shared" si="8"/>
        <v>3</v>
      </c>
      <c r="I42" s="24">
        <f t="shared" si="9"/>
        <v>3</v>
      </c>
      <c r="J42" s="97" t="s">
        <v>28</v>
      </c>
      <c r="K42" s="37">
        <f>'Parametre ve Katsayılar'!B5</f>
        <v>0.5</v>
      </c>
      <c r="L42" s="37">
        <f t="shared" si="10"/>
        <v>1.5</v>
      </c>
      <c r="M42" s="37">
        <f t="shared" si="11"/>
        <v>1.5</v>
      </c>
      <c r="N42" s="39"/>
      <c r="O42" s="24"/>
      <c r="P42" s="24"/>
    </row>
    <row r="43" spans="1:16" ht="30">
      <c r="A43" s="172" t="s">
        <v>148</v>
      </c>
      <c r="B43" s="24" t="s">
        <v>147</v>
      </c>
      <c r="C43" s="36" t="s">
        <v>149</v>
      </c>
      <c r="D43" s="24" t="s">
        <v>41</v>
      </c>
      <c r="E43" s="24" t="s">
        <v>27</v>
      </c>
      <c r="F43" s="24">
        <v>3</v>
      </c>
      <c r="G43" s="24">
        <v>0</v>
      </c>
      <c r="H43" s="24">
        <f t="shared" si="4"/>
        <v>3</v>
      </c>
      <c r="I43" s="24">
        <f t="shared" si="5"/>
        <v>3</v>
      </c>
      <c r="J43" s="97" t="s">
        <v>28</v>
      </c>
      <c r="K43" s="37">
        <f>'Parametre ve Katsayılar'!B5</f>
        <v>0.5</v>
      </c>
      <c r="L43" s="37">
        <f t="shared" si="6"/>
        <v>1.5</v>
      </c>
      <c r="M43" s="37">
        <f t="shared" si="7"/>
        <v>1.5</v>
      </c>
      <c r="N43" s="39"/>
      <c r="O43" s="24"/>
      <c r="P43" s="24"/>
    </row>
    <row r="44" spans="1:16" ht="30">
      <c r="A44" s="172" t="s">
        <v>152</v>
      </c>
      <c r="B44" s="52" t="s">
        <v>150</v>
      </c>
      <c r="C44" s="36" t="s">
        <v>151</v>
      </c>
      <c r="D44" s="24" t="s">
        <v>41</v>
      </c>
      <c r="E44" s="24" t="s">
        <v>27</v>
      </c>
      <c r="F44" s="24">
        <v>3</v>
      </c>
      <c r="G44" s="24">
        <v>0</v>
      </c>
      <c r="H44" s="24">
        <f t="shared" si="4"/>
        <v>3</v>
      </c>
      <c r="I44" s="24">
        <f t="shared" si="5"/>
        <v>3</v>
      </c>
      <c r="J44" s="97" t="s">
        <v>28</v>
      </c>
      <c r="K44" s="37">
        <f>'Parametre ve Katsayılar'!B5</f>
        <v>0.5</v>
      </c>
      <c r="L44" s="37">
        <f t="shared" si="6"/>
        <v>1.5</v>
      </c>
      <c r="M44" s="37">
        <f t="shared" si="7"/>
        <v>1.5</v>
      </c>
      <c r="N44" s="39"/>
      <c r="O44" s="24"/>
      <c r="P44" s="24"/>
    </row>
    <row r="45" spans="1:16" ht="15">
      <c r="A45" s="172" t="s">
        <v>154</v>
      </c>
      <c r="B45" s="24" t="s">
        <v>153</v>
      </c>
      <c r="C45" s="36" t="s">
        <v>13</v>
      </c>
      <c r="D45" s="24" t="s">
        <v>41</v>
      </c>
      <c r="E45" s="24" t="s">
        <v>27</v>
      </c>
      <c r="F45" s="24">
        <v>3</v>
      </c>
      <c r="G45" s="24">
        <v>0</v>
      </c>
      <c r="H45" s="24">
        <f t="shared" si="4"/>
        <v>3</v>
      </c>
      <c r="I45" s="24">
        <f t="shared" si="5"/>
        <v>3</v>
      </c>
      <c r="J45" s="97" t="s">
        <v>28</v>
      </c>
      <c r="K45" s="37">
        <f>'Parametre ve Katsayılar'!B5</f>
        <v>0.5</v>
      </c>
      <c r="L45" s="37">
        <f t="shared" si="6"/>
        <v>1.5</v>
      </c>
      <c r="M45" s="37">
        <f t="shared" si="7"/>
        <v>1.5</v>
      </c>
      <c r="N45" s="39"/>
      <c r="O45" s="24"/>
      <c r="P45" s="24"/>
    </row>
    <row r="46" spans="1:16" ht="15">
      <c r="A46" s="172" t="s">
        <v>156</v>
      </c>
      <c r="B46" s="24" t="s">
        <v>155</v>
      </c>
      <c r="C46" s="36" t="s">
        <v>39</v>
      </c>
      <c r="D46" s="24" t="s">
        <v>41</v>
      </c>
      <c r="E46" s="24"/>
      <c r="F46" s="24">
        <v>3</v>
      </c>
      <c r="G46" s="24">
        <v>0</v>
      </c>
      <c r="H46" s="24">
        <f t="shared" si="4"/>
        <v>3</v>
      </c>
      <c r="I46" s="24">
        <f t="shared" si="5"/>
        <v>3</v>
      </c>
      <c r="J46" s="97" t="s">
        <v>28</v>
      </c>
      <c r="K46" s="37">
        <f>'Parametre ve Katsayılar'!B5</f>
        <v>0.5</v>
      </c>
      <c r="L46" s="37">
        <f t="shared" si="6"/>
        <v>1.5</v>
      </c>
      <c r="M46" s="37">
        <f t="shared" si="7"/>
        <v>1.5</v>
      </c>
      <c r="N46" s="39"/>
      <c r="O46" s="24"/>
      <c r="P46" s="24"/>
    </row>
    <row r="47" spans="1:16" ht="15">
      <c r="A47" s="172" t="s">
        <v>158</v>
      </c>
      <c r="B47" s="24" t="s">
        <v>157</v>
      </c>
      <c r="C47" s="36" t="s">
        <v>159</v>
      </c>
      <c r="D47" s="24" t="s">
        <v>41</v>
      </c>
      <c r="E47" s="24"/>
      <c r="F47" s="24">
        <v>3</v>
      </c>
      <c r="G47" s="24">
        <v>0</v>
      </c>
      <c r="H47" s="24">
        <f t="shared" si="4"/>
        <v>3</v>
      </c>
      <c r="I47" s="24">
        <f t="shared" si="5"/>
        <v>3</v>
      </c>
      <c r="J47" s="97" t="s">
        <v>28</v>
      </c>
      <c r="K47" s="37">
        <f>'Parametre ve Katsayılar'!B5</f>
        <v>0.5</v>
      </c>
      <c r="L47" s="37">
        <f t="shared" si="6"/>
        <v>1.5</v>
      </c>
      <c r="M47" s="37">
        <f t="shared" si="7"/>
        <v>1.5</v>
      </c>
      <c r="N47" s="39"/>
      <c r="O47" s="24"/>
      <c r="P47" s="24"/>
    </row>
    <row r="48" spans="1:16" ht="15">
      <c r="A48" s="149" t="s">
        <v>161</v>
      </c>
      <c r="B48" s="24" t="s">
        <v>160</v>
      </c>
      <c r="C48" s="36" t="s">
        <v>30</v>
      </c>
      <c r="D48" s="24" t="s">
        <v>41</v>
      </c>
      <c r="E48" s="24"/>
      <c r="F48" s="24">
        <v>0</v>
      </c>
      <c r="G48" s="24">
        <v>0</v>
      </c>
      <c r="H48" s="24">
        <f t="shared" si="4"/>
        <v>0</v>
      </c>
      <c r="I48" s="24">
        <f t="shared" si="5"/>
        <v>0</v>
      </c>
      <c r="J48" s="97" t="s">
        <v>28</v>
      </c>
      <c r="K48" s="37">
        <f>'Parametre ve Katsayılar'!B5</f>
        <v>0.5</v>
      </c>
      <c r="L48" s="37">
        <f t="shared" si="6"/>
        <v>0</v>
      </c>
      <c r="M48" s="37">
        <f t="shared" si="7"/>
        <v>0</v>
      </c>
      <c r="N48" s="39"/>
      <c r="O48" s="24"/>
      <c r="P48" s="24"/>
    </row>
    <row r="49" spans="1:16" ht="15">
      <c r="A49" s="142" t="s">
        <v>142</v>
      </c>
      <c r="B49" s="24" t="s">
        <v>141</v>
      </c>
      <c r="C49" s="36" t="s">
        <v>29</v>
      </c>
      <c r="D49" s="24" t="s">
        <v>41</v>
      </c>
      <c r="E49" s="24" t="s">
        <v>18</v>
      </c>
      <c r="F49" s="24">
        <v>3</v>
      </c>
      <c r="G49" s="24">
        <v>0</v>
      </c>
      <c r="H49" s="24">
        <f t="shared" si="4"/>
        <v>3</v>
      </c>
      <c r="I49" s="24">
        <f t="shared" si="5"/>
        <v>3</v>
      </c>
      <c r="J49" s="97" t="s">
        <v>28</v>
      </c>
      <c r="K49" s="37">
        <f>'Parametre ve Katsayılar'!B5</f>
        <v>0.5</v>
      </c>
      <c r="L49" s="37">
        <f t="shared" si="6"/>
        <v>1.5</v>
      </c>
      <c r="M49" s="37">
        <f t="shared" si="7"/>
        <v>1.5</v>
      </c>
      <c r="N49" s="39"/>
      <c r="O49" s="24"/>
      <c r="P49" s="24"/>
    </row>
    <row r="50" spans="1:16" ht="15">
      <c r="A50" s="149"/>
      <c r="B50" s="44" t="s">
        <v>166</v>
      </c>
      <c r="C50" s="36" t="s">
        <v>30</v>
      </c>
      <c r="D50" s="24" t="s">
        <v>41</v>
      </c>
      <c r="E50" s="24"/>
      <c r="F50" s="24">
        <v>0</v>
      </c>
      <c r="G50" s="24">
        <v>0</v>
      </c>
      <c r="H50" s="24">
        <f t="shared" si="4"/>
        <v>0</v>
      </c>
      <c r="I50" s="24">
        <f t="shared" si="5"/>
        <v>0</v>
      </c>
      <c r="J50" s="97" t="s">
        <v>28</v>
      </c>
      <c r="K50" s="37">
        <f>'Parametre ve Katsayılar'!B5</f>
        <v>0.5</v>
      </c>
      <c r="L50" s="37">
        <f t="shared" si="6"/>
        <v>0</v>
      </c>
      <c r="M50" s="37">
        <f t="shared" si="7"/>
        <v>0</v>
      </c>
      <c r="N50" s="39"/>
      <c r="O50" s="24"/>
      <c r="P50" s="24"/>
    </row>
    <row r="51" spans="1:16" ht="15">
      <c r="A51" s="149" t="s">
        <v>140</v>
      </c>
      <c r="B51" s="24" t="s">
        <v>139</v>
      </c>
      <c r="C51" s="36" t="s">
        <v>30</v>
      </c>
      <c r="D51" s="24" t="s">
        <v>178</v>
      </c>
      <c r="E51" s="24"/>
      <c r="F51" s="24">
        <v>0</v>
      </c>
      <c r="G51" s="24">
        <v>0</v>
      </c>
      <c r="H51" s="24">
        <f t="shared" si="4"/>
        <v>0</v>
      </c>
      <c r="I51" s="24">
        <f aca="true" t="shared" si="12" ref="I51:I58">F51+(G51/2)</f>
        <v>0</v>
      </c>
      <c r="J51" s="97" t="s">
        <v>28</v>
      </c>
      <c r="K51" s="37">
        <f>'Parametre ve Katsayılar'!B5</f>
        <v>0.5</v>
      </c>
      <c r="L51" s="37">
        <f aca="true" t="shared" si="13" ref="L51:L58">I51*K51</f>
        <v>0</v>
      </c>
      <c r="M51" s="37">
        <f t="shared" si="7"/>
        <v>0</v>
      </c>
      <c r="N51" s="39"/>
      <c r="O51" s="24"/>
      <c r="P51" s="24"/>
    </row>
    <row r="52" spans="1:16" ht="15">
      <c r="A52" s="172" t="s">
        <v>35</v>
      </c>
      <c r="B52" s="24" t="s">
        <v>138</v>
      </c>
      <c r="C52" s="36" t="s">
        <v>39</v>
      </c>
      <c r="D52" s="24" t="s">
        <v>41</v>
      </c>
      <c r="E52" s="24" t="s">
        <v>18</v>
      </c>
      <c r="F52" s="24">
        <v>3</v>
      </c>
      <c r="G52" s="24">
        <v>0</v>
      </c>
      <c r="H52" s="24">
        <f>F52+G52</f>
        <v>3</v>
      </c>
      <c r="I52" s="24">
        <f>F52+(G52/2)</f>
        <v>3</v>
      </c>
      <c r="J52" s="97" t="s">
        <v>28</v>
      </c>
      <c r="K52" s="37">
        <f>'Parametre ve Katsayılar'!B5</f>
        <v>0.5</v>
      </c>
      <c r="L52" s="37">
        <f>I52*K52</f>
        <v>1.5</v>
      </c>
      <c r="M52" s="37">
        <f>H52*K52</f>
        <v>1.5</v>
      </c>
      <c r="N52" s="39"/>
      <c r="O52" s="24"/>
      <c r="P52" s="24"/>
    </row>
    <row r="53" spans="1:16" ht="15">
      <c r="A53" s="142" t="s">
        <v>36</v>
      </c>
      <c r="B53" s="24" t="s">
        <v>44</v>
      </c>
      <c r="C53" s="36" t="s">
        <v>29</v>
      </c>
      <c r="D53" s="24" t="s">
        <v>41</v>
      </c>
      <c r="E53" s="24" t="s">
        <v>18</v>
      </c>
      <c r="F53" s="24">
        <v>3</v>
      </c>
      <c r="G53" s="24">
        <v>0</v>
      </c>
      <c r="H53" s="24">
        <f>F53+G53</f>
        <v>3</v>
      </c>
      <c r="I53" s="24">
        <f>F53+(G53/2)</f>
        <v>3</v>
      </c>
      <c r="J53" s="97" t="s">
        <v>28</v>
      </c>
      <c r="K53" s="37">
        <f>'Parametre ve Katsayılar'!B5</f>
        <v>0.5</v>
      </c>
      <c r="L53" s="37">
        <f>I53*K53</f>
        <v>1.5</v>
      </c>
      <c r="M53" s="37">
        <f>H53*K53</f>
        <v>1.5</v>
      </c>
      <c r="N53" s="39"/>
      <c r="O53" s="24"/>
      <c r="P53" s="24"/>
    </row>
    <row r="54" spans="1:16" ht="15">
      <c r="A54" s="172" t="s">
        <v>163</v>
      </c>
      <c r="B54" s="24" t="s">
        <v>162</v>
      </c>
      <c r="C54" s="36" t="s">
        <v>14</v>
      </c>
      <c r="D54" s="24" t="s">
        <v>130</v>
      </c>
      <c r="E54" s="24"/>
      <c r="F54" s="24">
        <v>3</v>
      </c>
      <c r="G54" s="24">
        <v>0</v>
      </c>
      <c r="H54" s="24">
        <f t="shared" si="4"/>
        <v>3</v>
      </c>
      <c r="I54" s="24">
        <f t="shared" si="12"/>
        <v>3</v>
      </c>
      <c r="J54" s="97" t="s">
        <v>28</v>
      </c>
      <c r="K54" s="37">
        <f>'Parametre ve Katsayılar'!B5</f>
        <v>0.5</v>
      </c>
      <c r="L54" s="37">
        <f t="shared" si="13"/>
        <v>1.5</v>
      </c>
      <c r="M54" s="37">
        <f t="shared" si="7"/>
        <v>1.5</v>
      </c>
      <c r="N54" s="39"/>
      <c r="O54" s="24"/>
      <c r="P54" s="24"/>
    </row>
    <row r="55" spans="1:16" ht="15">
      <c r="A55" s="172" t="s">
        <v>167</v>
      </c>
      <c r="B55" s="24" t="s">
        <v>131</v>
      </c>
      <c r="C55" s="36" t="s">
        <v>22</v>
      </c>
      <c r="D55" s="24" t="s">
        <v>143</v>
      </c>
      <c r="E55" s="24" t="s">
        <v>27</v>
      </c>
      <c r="F55" s="24">
        <v>3</v>
      </c>
      <c r="G55" s="24">
        <v>0</v>
      </c>
      <c r="H55" s="24">
        <f t="shared" si="4"/>
        <v>3</v>
      </c>
      <c r="I55" s="24">
        <f t="shared" si="12"/>
        <v>3</v>
      </c>
      <c r="J55" s="97" t="s">
        <v>28</v>
      </c>
      <c r="K55" s="37">
        <f>'Parametre ve Katsayılar'!B5</f>
        <v>0.5</v>
      </c>
      <c r="L55" s="37">
        <f t="shared" si="13"/>
        <v>1.5</v>
      </c>
      <c r="M55" s="37">
        <f t="shared" si="7"/>
        <v>1.5</v>
      </c>
      <c r="N55" s="39"/>
      <c r="O55" s="25"/>
      <c r="P55" s="25"/>
    </row>
    <row r="56" spans="1:16" ht="15">
      <c r="A56" s="172" t="s">
        <v>165</v>
      </c>
      <c r="B56" s="24" t="s">
        <v>164</v>
      </c>
      <c r="C56" s="36" t="s">
        <v>39</v>
      </c>
      <c r="D56" s="24" t="s">
        <v>143</v>
      </c>
      <c r="E56" s="24"/>
      <c r="F56" s="24">
        <v>3</v>
      </c>
      <c r="G56" s="24">
        <v>0</v>
      </c>
      <c r="H56" s="24">
        <f t="shared" si="4"/>
        <v>3</v>
      </c>
      <c r="I56" s="24">
        <f t="shared" si="12"/>
        <v>3</v>
      </c>
      <c r="J56" s="97" t="s">
        <v>28</v>
      </c>
      <c r="K56" s="37">
        <f>'Parametre ve Katsayılar'!B5</f>
        <v>0.5</v>
      </c>
      <c r="L56" s="37">
        <f t="shared" si="13"/>
        <v>1.5</v>
      </c>
      <c r="M56" s="37">
        <f t="shared" si="7"/>
        <v>1.5</v>
      </c>
      <c r="N56" s="39"/>
      <c r="O56" s="24"/>
      <c r="P56" s="24"/>
    </row>
    <row r="57" spans="1:16" ht="15">
      <c r="A57" s="149" t="s">
        <v>168</v>
      </c>
      <c r="B57" s="24" t="s">
        <v>132</v>
      </c>
      <c r="C57" s="36" t="s">
        <v>22</v>
      </c>
      <c r="D57" s="24" t="s">
        <v>133</v>
      </c>
      <c r="E57" s="24" t="s">
        <v>27</v>
      </c>
      <c r="F57" s="24">
        <v>0</v>
      </c>
      <c r="G57" s="24">
        <v>0</v>
      </c>
      <c r="H57" s="24">
        <f>F57+G57</f>
        <v>0</v>
      </c>
      <c r="I57" s="24">
        <f t="shared" si="12"/>
        <v>0</v>
      </c>
      <c r="J57" s="97" t="s">
        <v>28</v>
      </c>
      <c r="K57" s="37">
        <f>'Parametre ve Katsayılar'!B5</f>
        <v>0.5</v>
      </c>
      <c r="L57" s="37">
        <f t="shared" si="13"/>
        <v>0</v>
      </c>
      <c r="M57" s="37">
        <f t="shared" si="7"/>
        <v>0</v>
      </c>
      <c r="N57" s="39"/>
      <c r="O57" s="24"/>
      <c r="P57" s="24"/>
    </row>
    <row r="58" spans="1:16" ht="30">
      <c r="A58" s="172"/>
      <c r="B58" s="24" t="s">
        <v>452</v>
      </c>
      <c r="C58" s="36" t="s">
        <v>480</v>
      </c>
      <c r="D58" s="24"/>
      <c r="E58" s="24"/>
      <c r="F58" s="24">
        <v>3</v>
      </c>
      <c r="G58" s="24">
        <v>0</v>
      </c>
      <c r="H58" s="24">
        <f>F58+G58</f>
        <v>3</v>
      </c>
      <c r="I58" s="24">
        <f t="shared" si="12"/>
        <v>3</v>
      </c>
      <c r="J58" s="97" t="s">
        <v>28</v>
      </c>
      <c r="K58" s="37">
        <f>'Parametre ve Katsayılar'!B5</f>
        <v>0.5</v>
      </c>
      <c r="L58" s="37">
        <f t="shared" si="13"/>
        <v>1.5</v>
      </c>
      <c r="M58" s="37">
        <f t="shared" si="7"/>
        <v>1.5</v>
      </c>
      <c r="N58" s="45"/>
      <c r="O58" s="24"/>
      <c r="P58" s="24"/>
    </row>
    <row r="59" spans="3:16" ht="15">
      <c r="C59" s="10" t="s">
        <v>192</v>
      </c>
      <c r="D59" s="29"/>
      <c r="E59" s="29"/>
      <c r="F59" s="29"/>
      <c r="G59" s="29"/>
      <c r="H59" s="10">
        <f>SUM(H31:H41)</f>
        <v>142</v>
      </c>
      <c r="I59" s="10">
        <f>SUM(I31:I41)</f>
        <v>142</v>
      </c>
      <c r="J59" s="10"/>
      <c r="K59" s="28"/>
      <c r="L59" s="28">
        <f>SUM(L31:L41)</f>
        <v>75.5</v>
      </c>
      <c r="M59" s="28">
        <f>SUM(M31:M41)</f>
        <v>75.5</v>
      </c>
      <c r="N59" s="42"/>
      <c r="O59" s="24"/>
      <c r="P59" s="24"/>
    </row>
    <row r="60" spans="3:16" ht="15.75" thickBot="1">
      <c r="C60" s="47" t="s">
        <v>193</v>
      </c>
      <c r="D60" s="48"/>
      <c r="E60" s="48"/>
      <c r="F60" s="48"/>
      <c r="G60" s="48"/>
      <c r="H60" s="47">
        <f>SUM(H42:H58)</f>
        <v>39</v>
      </c>
      <c r="I60" s="47">
        <f>SUM(I42:I58)</f>
        <v>39</v>
      </c>
      <c r="J60" s="47"/>
      <c r="K60" s="49"/>
      <c r="L60" s="49">
        <f>SUM(L42:L58)</f>
        <v>19.5</v>
      </c>
      <c r="M60" s="49">
        <f>SUM(M42:M58)</f>
        <v>19.5</v>
      </c>
      <c r="N60" s="40"/>
      <c r="O60" s="51"/>
      <c r="P60" s="51"/>
    </row>
    <row r="61" spans="1:16" ht="15">
      <c r="A61" s="17"/>
      <c r="B61" s="17"/>
      <c r="C61" s="10" t="s">
        <v>19</v>
      </c>
      <c r="D61" s="10"/>
      <c r="E61" s="10"/>
      <c r="F61" s="10"/>
      <c r="G61" s="10"/>
      <c r="H61" s="10">
        <f>H59+H60</f>
        <v>181</v>
      </c>
      <c r="I61" s="10">
        <f>I59+I60</f>
        <v>181</v>
      </c>
      <c r="J61" s="10"/>
      <c r="K61" s="10"/>
      <c r="L61" s="28">
        <f>L59+L60</f>
        <v>95</v>
      </c>
      <c r="M61" s="28">
        <f>M59+M60</f>
        <v>95</v>
      </c>
      <c r="N61" s="41"/>
      <c r="O61" s="10"/>
      <c r="P61" s="10">
        <f>SUM(P30:P60)</f>
        <v>4</v>
      </c>
    </row>
    <row r="62" spans="1:43" s="10" customFormat="1" ht="17.25" customHeight="1">
      <c r="A62" s="6"/>
      <c r="B62" s="7"/>
      <c r="C62" s="8"/>
      <c r="D62" s="6"/>
      <c r="E62" s="6"/>
      <c r="F62" s="6"/>
      <c r="G62" s="6"/>
      <c r="H62" s="8" t="s">
        <v>179</v>
      </c>
      <c r="I62" s="8" t="s">
        <v>181</v>
      </c>
      <c r="J62" s="6"/>
      <c r="K62" s="6"/>
      <c r="L62" s="8" t="s">
        <v>183</v>
      </c>
      <c r="M62" s="8" t="s">
        <v>186</v>
      </c>
      <c r="N62" s="40"/>
      <c r="O62" s="6"/>
      <c r="P62" s="8" t="s">
        <v>182</v>
      </c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</row>
    <row r="63" spans="1:16" s="6" customFormat="1" ht="15">
      <c r="A63" s="2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8"/>
      <c r="O63" s="2"/>
      <c r="P63" s="2"/>
    </row>
    <row r="64" spans="3:16" ht="30">
      <c r="C64" s="27" t="s">
        <v>48</v>
      </c>
      <c r="D64" s="14"/>
      <c r="E64" s="14"/>
      <c r="F64" s="14"/>
      <c r="G64" s="14"/>
      <c r="H64" s="14">
        <f>H61+H26</f>
        <v>270</v>
      </c>
      <c r="I64" s="14">
        <f>I61+I26</f>
        <v>248</v>
      </c>
      <c r="J64" s="14"/>
      <c r="K64" s="14"/>
      <c r="L64" s="14">
        <f>L61+L26</f>
        <v>154.5</v>
      </c>
      <c r="M64" s="14">
        <f>M61+M26</f>
        <v>176.5</v>
      </c>
      <c r="O64" s="16"/>
      <c r="P64" s="14">
        <f>P61+P25</f>
        <v>12</v>
      </c>
    </row>
    <row r="65" spans="1:16" ht="30">
      <c r="A65" s="3"/>
      <c r="B65" s="3"/>
      <c r="D65" s="3"/>
      <c r="E65" s="3"/>
      <c r="F65" s="3"/>
      <c r="G65" s="3"/>
      <c r="H65" s="3" t="s">
        <v>180</v>
      </c>
      <c r="I65" s="3" t="s">
        <v>60</v>
      </c>
      <c r="J65" s="3"/>
      <c r="K65" s="3"/>
      <c r="L65" s="3" t="s">
        <v>184</v>
      </c>
      <c r="M65" s="3" t="s">
        <v>185</v>
      </c>
      <c r="N65" s="43"/>
      <c r="O65" s="3"/>
      <c r="P65" s="3" t="s">
        <v>187</v>
      </c>
    </row>
    <row r="66" spans="1:16" s="3" customFormat="1" ht="15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8"/>
      <c r="O66" s="2"/>
      <c r="P66" s="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I9" sqref="I9"/>
    </sheetView>
  </sheetViews>
  <sheetFormatPr defaultColWidth="9.140625" defaultRowHeight="12.75"/>
  <cols>
    <col min="1" max="1" width="26.421875" style="2" customWidth="1"/>
    <col min="2" max="2" width="9.140625" style="2" customWidth="1"/>
    <col min="3" max="3" width="4.57421875" style="2" customWidth="1"/>
    <col min="4" max="4" width="9.57421875" style="2" customWidth="1"/>
    <col min="5" max="5" width="8.140625" style="2" customWidth="1"/>
    <col min="6" max="6" width="8.7109375" style="2" customWidth="1"/>
    <col min="7" max="7" width="9.57421875" style="2" customWidth="1"/>
    <col min="8" max="8" width="11.00390625" style="2" customWidth="1"/>
    <col min="9" max="9" width="13.8515625" style="2" customWidth="1"/>
    <col min="10" max="16384" width="9.140625" style="2" customWidth="1"/>
  </cols>
  <sheetData>
    <row r="1" spans="1:9" s="4" customFormat="1" ht="105" customHeight="1">
      <c r="A1" s="159" t="s">
        <v>238</v>
      </c>
      <c r="B1" s="160"/>
      <c r="C1" s="160"/>
      <c r="D1" s="2"/>
      <c r="E1" s="158" t="s">
        <v>433</v>
      </c>
      <c r="F1" s="158"/>
      <c r="G1" s="158"/>
      <c r="H1" s="158"/>
      <c r="I1" s="158"/>
    </row>
    <row r="2" spans="1:9" ht="18.75">
      <c r="A2" s="69" t="s">
        <v>424</v>
      </c>
      <c r="B2" s="69"/>
      <c r="C2" s="114">
        <v>24</v>
      </c>
      <c r="E2" s="158"/>
      <c r="F2" s="158"/>
      <c r="G2" s="158"/>
      <c r="H2" s="158"/>
      <c r="I2" s="158"/>
    </row>
    <row r="3" spans="3:6" ht="27.75">
      <c r="C3" s="70"/>
      <c r="E3" s="107"/>
      <c r="F3" s="85"/>
    </row>
    <row r="4" spans="3:5" ht="15">
      <c r="C4" s="70"/>
      <c r="E4" s="1"/>
    </row>
    <row r="5" spans="1:9" ht="90">
      <c r="A5" s="4" t="s">
        <v>49</v>
      </c>
      <c r="B5" s="125" t="s">
        <v>188</v>
      </c>
      <c r="C5" s="126" t="s">
        <v>195</v>
      </c>
      <c r="D5" s="140" t="s">
        <v>438</v>
      </c>
      <c r="E5" s="140" t="s">
        <v>443</v>
      </c>
      <c r="F5" s="140" t="s">
        <v>440</v>
      </c>
      <c r="G5" s="140" t="s">
        <v>441</v>
      </c>
      <c r="H5" s="140" t="s">
        <v>445</v>
      </c>
      <c r="I5" s="140" t="s">
        <v>442</v>
      </c>
    </row>
    <row r="6" spans="1:9" ht="15">
      <c r="A6" s="21" t="s">
        <v>50</v>
      </c>
      <c r="B6" s="53">
        <f>'Taşıyıcı Sistemler'!M77</f>
        <v>83.25</v>
      </c>
      <c r="C6" s="71">
        <f>C2</f>
        <v>24</v>
      </c>
      <c r="D6" s="23">
        <f>'Taşıyıcı Sistemler'!P68</f>
        <v>3</v>
      </c>
      <c r="E6" s="23">
        <f>'Taşıyıcı Sistemler'!P45</f>
        <v>7</v>
      </c>
      <c r="F6" s="135">
        <f>B6/C2</f>
        <v>3.46875</v>
      </c>
      <c r="G6" s="136">
        <f>F6</f>
        <v>3.46875</v>
      </c>
      <c r="H6" s="117">
        <f>G6-D6</f>
        <v>0.46875</v>
      </c>
      <c r="I6" s="144">
        <f>D6/F6</f>
        <v>0.8648648648648649</v>
      </c>
    </row>
    <row r="7" spans="1:9" ht="15">
      <c r="A7" s="21" t="s">
        <v>198</v>
      </c>
      <c r="B7" s="53">
        <f>'Fiziksel Çevre Kontrolü'!M102</f>
        <v>182.25</v>
      </c>
      <c r="C7" s="71">
        <f>C2</f>
        <v>24</v>
      </c>
      <c r="D7" s="23">
        <f>'Fiziksel Çevre Kontrolü'!P97</f>
        <v>2</v>
      </c>
      <c r="E7" s="23">
        <f>'Fiziksel Çevre Kontrolü'!P47</f>
        <v>9</v>
      </c>
      <c r="F7" s="135">
        <f>B7/C2</f>
        <v>7.59375</v>
      </c>
      <c r="G7" s="136">
        <f>F7</f>
        <v>7.59375</v>
      </c>
      <c r="H7" s="117">
        <f>G7-D7</f>
        <v>5.59375</v>
      </c>
      <c r="I7" s="178">
        <f>D7/F7</f>
        <v>0.26337448559670784</v>
      </c>
    </row>
    <row r="8" spans="1:9" ht="15">
      <c r="A8" s="21" t="s">
        <v>0</v>
      </c>
      <c r="B8" s="53">
        <f>'Yapı Elemanları'!M75</f>
        <v>122.75</v>
      </c>
      <c r="C8" s="71">
        <f>C2</f>
        <v>24</v>
      </c>
      <c r="D8" s="23">
        <f>'Yapı Elemanları'!P52</f>
        <v>4</v>
      </c>
      <c r="E8" s="23">
        <f>'Yapı Elemanları'!P37</f>
        <v>7</v>
      </c>
      <c r="F8" s="135">
        <f>B8/C2</f>
        <v>5.114583333333333</v>
      </c>
      <c r="G8" s="136">
        <f>F8</f>
        <v>5.114583333333333</v>
      </c>
      <c r="H8" s="117">
        <f>G8-D8</f>
        <v>1.114583333333333</v>
      </c>
      <c r="I8" s="144">
        <f>D8/F8</f>
        <v>0.7820773930753565</v>
      </c>
    </row>
    <row r="9" spans="1:9" ht="15">
      <c r="A9" s="21" t="s">
        <v>51</v>
      </c>
      <c r="B9" s="53">
        <f>'Yapı Malzemesi'!M70</f>
        <v>67.5</v>
      </c>
      <c r="C9" s="71">
        <f>C2</f>
        <v>24</v>
      </c>
      <c r="D9" s="23">
        <f>'Yapı Malzemesi'!P61</f>
        <v>3</v>
      </c>
      <c r="E9" s="23">
        <f>'Yapı Malzemesi'!P30</f>
        <v>4</v>
      </c>
      <c r="F9" s="135">
        <f>B9/C2</f>
        <v>2.8125</v>
      </c>
      <c r="G9" s="136">
        <f>F9</f>
        <v>2.8125</v>
      </c>
      <c r="H9" s="117">
        <f>G9-D9</f>
        <v>-0.1875</v>
      </c>
      <c r="I9" s="144">
        <f>D9/F9</f>
        <v>1.0666666666666667</v>
      </c>
    </row>
    <row r="10" spans="1:9" ht="15">
      <c r="A10" s="21" t="s">
        <v>52</v>
      </c>
      <c r="B10" s="53">
        <f>'Proje ve Yapım Yönetimi'!M64</f>
        <v>176.5</v>
      </c>
      <c r="C10" s="71">
        <f>C2</f>
        <v>24</v>
      </c>
      <c r="D10" s="23">
        <f>'Proje ve Yapım Yönetimi'!P61</f>
        <v>4</v>
      </c>
      <c r="E10" s="23">
        <f>'Proje ve Yapım Yönetimi'!P25</f>
        <v>8</v>
      </c>
      <c r="F10" s="135">
        <f>B10/C2</f>
        <v>7.354166666666667</v>
      </c>
      <c r="G10" s="136">
        <f>F10</f>
        <v>7.354166666666667</v>
      </c>
      <c r="H10" s="117">
        <f>G10-D10</f>
        <v>3.354166666666667</v>
      </c>
      <c r="I10" s="144">
        <f>D10/F10</f>
        <v>0.5439093484419263</v>
      </c>
    </row>
    <row r="11" ht="24.75" customHeight="1"/>
    <row r="12" spans="1:9" ht="23.25" customHeight="1">
      <c r="A12" s="22" t="s">
        <v>53</v>
      </c>
      <c r="B12" s="57">
        <f>SUM(B6:B11)</f>
        <v>632.25</v>
      </c>
      <c r="C12" s="57"/>
      <c r="D12" s="22">
        <f>SUM(D6:D11)</f>
        <v>16</v>
      </c>
      <c r="E12" s="22">
        <f>SUM(E6:E10)</f>
        <v>35</v>
      </c>
      <c r="F12" s="58">
        <f>SUM(F6:F10)</f>
        <v>26.34375</v>
      </c>
      <c r="G12" s="57">
        <f>SUM(G6:G10)</f>
        <v>26.34375</v>
      </c>
      <c r="H12" s="141">
        <f>SUM(H6:H10)</f>
        <v>10.34375</v>
      </c>
      <c r="I12" s="105"/>
    </row>
    <row r="14" ht="21">
      <c r="A14" s="137" t="s">
        <v>429</v>
      </c>
    </row>
    <row r="15" spans="1:9" ht="83.25" customHeight="1">
      <c r="A15" s="161" t="s">
        <v>435</v>
      </c>
      <c r="B15" s="161"/>
      <c r="C15" s="161"/>
      <c r="D15" s="161"/>
      <c r="E15" s="161"/>
      <c r="F15" s="161"/>
      <c r="G15" s="161"/>
      <c r="H15" s="161"/>
      <c r="I15" s="161"/>
    </row>
    <row r="16" ht="15">
      <c r="A16" s="2" t="s">
        <v>456</v>
      </c>
    </row>
    <row r="17" ht="15">
      <c r="A17" s="2" t="s">
        <v>457</v>
      </c>
    </row>
    <row r="18" spans="1:2" ht="15">
      <c r="A18" s="2" t="s">
        <v>472</v>
      </c>
      <c r="B18" s="2" t="s">
        <v>473</v>
      </c>
    </row>
    <row r="19" spans="1:2" ht="15">
      <c r="A19" s="2" t="s">
        <v>475</v>
      </c>
      <c r="B19" s="2" t="s">
        <v>458</v>
      </c>
    </row>
    <row r="20" spans="1:2" ht="15">
      <c r="A20" s="2" t="s">
        <v>476</v>
      </c>
      <c r="B20" s="2" t="s">
        <v>459</v>
      </c>
    </row>
    <row r="21" spans="1:2" ht="15">
      <c r="A21" s="2" t="s">
        <v>477</v>
      </c>
      <c r="B21" s="2" t="s">
        <v>474</v>
      </c>
    </row>
    <row r="22" spans="1:2" ht="15">
      <c r="A22" s="2" t="s">
        <v>478</v>
      </c>
      <c r="B22" s="2" t="s">
        <v>481</v>
      </c>
    </row>
    <row r="23" ht="15">
      <c r="A23" s="2" t="s">
        <v>460</v>
      </c>
    </row>
  </sheetData>
  <mergeCells count="3">
    <mergeCell ref="E1:I2"/>
    <mergeCell ref="A1:C1"/>
    <mergeCell ref="A15:I15"/>
  </mergeCells>
  <printOptions/>
  <pageMargins left="0.22" right="0.26" top="0.51" bottom="0.55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2">
      <selection activeCell="I11" sqref="I11"/>
    </sheetView>
  </sheetViews>
  <sheetFormatPr defaultColWidth="9.140625" defaultRowHeight="12.75"/>
  <cols>
    <col min="1" max="1" width="26.421875" style="2" customWidth="1"/>
    <col min="2" max="2" width="9.140625" style="2" customWidth="1"/>
    <col min="3" max="3" width="4.57421875" style="2" customWidth="1"/>
    <col min="4" max="4" width="9.57421875" style="2" customWidth="1"/>
    <col min="5" max="6" width="8.140625" style="2" customWidth="1"/>
    <col min="7" max="7" width="9.57421875" style="2" customWidth="1"/>
    <col min="8" max="8" width="11.00390625" style="2" customWidth="1"/>
    <col min="9" max="9" width="13.8515625" style="2" customWidth="1"/>
    <col min="10" max="16384" width="9.140625" style="2" customWidth="1"/>
  </cols>
  <sheetData>
    <row r="1" spans="1:3" ht="72" customHeight="1">
      <c r="A1" s="165" t="s">
        <v>237</v>
      </c>
      <c r="B1" s="165"/>
      <c r="C1" s="165"/>
    </row>
    <row r="2" spans="1:9" s="4" customFormat="1" ht="105" customHeight="1">
      <c r="A2" s="4" t="s">
        <v>49</v>
      </c>
      <c r="B2" s="125" t="s">
        <v>189</v>
      </c>
      <c r="C2" s="125" t="s">
        <v>195</v>
      </c>
      <c r="D2" s="140" t="s">
        <v>438</v>
      </c>
      <c r="E2" s="140" t="s">
        <v>439</v>
      </c>
      <c r="F2" s="140" t="s">
        <v>440</v>
      </c>
      <c r="G2" s="140" t="s">
        <v>441</v>
      </c>
      <c r="H2" s="140" t="s">
        <v>444</v>
      </c>
      <c r="I2" s="140" t="s">
        <v>437</v>
      </c>
    </row>
    <row r="3" spans="1:9" ht="15">
      <c r="A3" s="21" t="s">
        <v>50</v>
      </c>
      <c r="B3" s="53">
        <f>'Taşıyıcı Sistemler'!L77</f>
        <v>66.75</v>
      </c>
      <c r="C3" s="72">
        <f>C13</f>
        <v>20</v>
      </c>
      <c r="D3" s="23">
        <f>'Taşıyıcı Sistemler'!P68</f>
        <v>3</v>
      </c>
      <c r="E3" s="23">
        <f>'Taşıyıcı Sistemler'!P45</f>
        <v>7</v>
      </c>
      <c r="F3" s="55">
        <f>B3/C13</f>
        <v>3.3375</v>
      </c>
      <c r="G3" s="56">
        <f>F3</f>
        <v>3.3375</v>
      </c>
      <c r="H3" s="139">
        <f>G3-D3</f>
        <v>0.3374999999999999</v>
      </c>
      <c r="I3" s="134">
        <f>D3/F3</f>
        <v>0.898876404494382</v>
      </c>
    </row>
    <row r="4" spans="1:9" ht="15">
      <c r="A4" s="21" t="s">
        <v>198</v>
      </c>
      <c r="B4" s="53">
        <f>'Fiziksel Çevre Kontrolü'!L102</f>
        <v>148.75</v>
      </c>
      <c r="C4" s="72">
        <f>C13</f>
        <v>20</v>
      </c>
      <c r="D4" s="23">
        <f>'Fiziksel Çevre Kontrolü'!P97</f>
        <v>2</v>
      </c>
      <c r="E4" s="23">
        <f>'Fiziksel Çevre Kontrolü'!P47</f>
        <v>9</v>
      </c>
      <c r="F4" s="55">
        <f>B4/C13</f>
        <v>7.4375</v>
      </c>
      <c r="G4" s="56">
        <f>F4</f>
        <v>7.4375</v>
      </c>
      <c r="H4" s="139">
        <f>G4-D4</f>
        <v>5.4375</v>
      </c>
      <c r="I4" s="134">
        <f>D4/F4</f>
        <v>0.2689075630252101</v>
      </c>
    </row>
    <row r="5" spans="1:9" ht="15">
      <c r="A5" s="21" t="s">
        <v>0</v>
      </c>
      <c r="B5" s="53">
        <f>'Yapı Elemanları'!L75</f>
        <v>87.75</v>
      </c>
      <c r="C5" s="72">
        <f>C13</f>
        <v>20</v>
      </c>
      <c r="D5" s="23">
        <f>'Yapı Elemanları'!P52</f>
        <v>4</v>
      </c>
      <c r="E5" s="23">
        <f>'Yapı Elemanları'!P37</f>
        <v>7</v>
      </c>
      <c r="F5" s="55">
        <f>B5/C13</f>
        <v>4.3875</v>
      </c>
      <c r="G5" s="56">
        <f>F5</f>
        <v>4.3875</v>
      </c>
      <c r="H5" s="139">
        <f>G5-D5</f>
        <v>0.3875000000000002</v>
      </c>
      <c r="I5" s="134">
        <f>D5/F5</f>
        <v>0.9116809116809117</v>
      </c>
    </row>
    <row r="6" spans="1:9" ht="15">
      <c r="A6" s="21" t="s">
        <v>51</v>
      </c>
      <c r="B6" s="53">
        <f>'Yapı Malzemesi'!L70</f>
        <v>60.5</v>
      </c>
      <c r="C6" s="72">
        <f>C13</f>
        <v>20</v>
      </c>
      <c r="D6" s="23">
        <f>'Yapı Malzemesi'!P61</f>
        <v>3</v>
      </c>
      <c r="E6" s="23">
        <f>'Yapı Malzemesi'!P30</f>
        <v>4</v>
      </c>
      <c r="F6" s="55">
        <f>B6/C13</f>
        <v>3.025</v>
      </c>
      <c r="G6" s="56">
        <f>F6</f>
        <v>3.025</v>
      </c>
      <c r="H6" s="139">
        <f>G6-D6</f>
        <v>0.02499999999999991</v>
      </c>
      <c r="I6" s="134">
        <f>D6/F6</f>
        <v>0.9917355371900827</v>
      </c>
    </row>
    <row r="7" spans="1:9" ht="15">
      <c r="A7" s="21" t="s">
        <v>52</v>
      </c>
      <c r="B7" s="53">
        <f>'Proje ve Yapım Yönetimi'!L64</f>
        <v>154.5</v>
      </c>
      <c r="C7" s="72">
        <f>C13</f>
        <v>20</v>
      </c>
      <c r="D7" s="23">
        <f>'Proje ve Yapım Yönetimi'!P61</f>
        <v>4</v>
      </c>
      <c r="E7" s="23">
        <f>'Proje ve Yapım Yönetimi'!P25</f>
        <v>8</v>
      </c>
      <c r="F7" s="55">
        <f>B7/C13</f>
        <v>7.725</v>
      </c>
      <c r="G7" s="56">
        <f>F7</f>
        <v>7.725</v>
      </c>
      <c r="H7" s="139">
        <f>G7-D7</f>
        <v>3.7249999999999996</v>
      </c>
      <c r="I7" s="133">
        <f>D7/F7</f>
        <v>0.5177993527508091</v>
      </c>
    </row>
    <row r="8" ht="15">
      <c r="C8" s="66"/>
    </row>
    <row r="9" spans="1:9" ht="27.75">
      <c r="A9" s="22" t="s">
        <v>53</v>
      </c>
      <c r="B9" s="57">
        <f>SUM(B3:B8)</f>
        <v>518.25</v>
      </c>
      <c r="C9" s="67"/>
      <c r="D9" s="22">
        <f>SUM(D3:D8)</f>
        <v>16</v>
      </c>
      <c r="E9" s="22">
        <f>SUM(E3:E7)</f>
        <v>35</v>
      </c>
      <c r="F9" s="58">
        <f>SUM(F3:F7)</f>
        <v>25.9125</v>
      </c>
      <c r="G9" s="57">
        <f>SUM(G3:G7)</f>
        <v>25.9125</v>
      </c>
      <c r="H9" s="141">
        <f>SUM(H3:H7)</f>
        <v>9.9125</v>
      </c>
      <c r="I9" s="30"/>
    </row>
    <row r="10" spans="3:5" ht="15">
      <c r="C10" s="66"/>
      <c r="E10" s="1"/>
    </row>
    <row r="11" spans="3:8" ht="27.75">
      <c r="C11" s="66"/>
      <c r="E11" s="106"/>
      <c r="F11" s="85"/>
      <c r="G11" s="85"/>
      <c r="H11" s="85"/>
    </row>
    <row r="12" spans="3:5" ht="24.75" customHeight="1">
      <c r="C12" s="66"/>
      <c r="E12" s="1"/>
    </row>
    <row r="13" spans="1:9" ht="54.75" customHeight="1">
      <c r="A13" s="68" t="s">
        <v>425</v>
      </c>
      <c r="B13" s="68"/>
      <c r="C13" s="113">
        <v>20</v>
      </c>
      <c r="E13" s="162" t="s">
        <v>434</v>
      </c>
      <c r="F13" s="162"/>
      <c r="G13" s="162"/>
      <c r="H13" s="162"/>
      <c r="I13" s="162"/>
    </row>
    <row r="14" spans="1:9" ht="34.5" customHeight="1">
      <c r="A14" s="163"/>
      <c r="B14" s="164"/>
      <c r="C14" s="164"/>
      <c r="E14" s="162"/>
      <c r="F14" s="162"/>
      <c r="G14" s="162"/>
      <c r="H14" s="162"/>
      <c r="I14" s="162"/>
    </row>
    <row r="17" ht="15" customHeight="1"/>
  </sheetData>
  <mergeCells count="3">
    <mergeCell ref="E13:I14"/>
    <mergeCell ref="A14:C14"/>
    <mergeCell ref="A1:C1"/>
  </mergeCells>
  <printOptions/>
  <pageMargins left="0.22" right="0.26" top="0.51" bottom="0.5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SONY</cp:lastModifiedBy>
  <cp:lastPrinted>2005-10-07T09:47:46Z</cp:lastPrinted>
  <dcterms:created xsi:type="dcterms:W3CDTF">2004-10-14T10:40:05Z</dcterms:created>
  <dcterms:modified xsi:type="dcterms:W3CDTF">2006-06-14T16:19:00Z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-2121025560</vt:i4>
  </property>
  <property fmtid="{D5CDD505-2E9C-101B-9397-08002B2CF9AE}" pid="3" name="_EmailSubject">
    <vt:lpwstr>Taslak metin ve hesap tablosu...</vt:lpwstr>
  </property>
  <property fmtid="{D5CDD505-2E9C-101B-9397-08002B2CF9AE}" pid="4" name="_AuthorEmail">
    <vt:lpwstr>kushu@itu.edu.tr</vt:lpwstr>
  </property>
  <property fmtid="{D5CDD505-2E9C-101B-9397-08002B2CF9AE}" pid="5" name="_AuthorEmailDisplayName">
    <vt:lpwstr>Hulya Kus</vt:lpwstr>
  </property>
  <property fmtid="{D5CDD505-2E9C-101B-9397-08002B2CF9AE}" pid="6" name="_ReviewingToolsShownOnce">
    <vt:lpwstr/>
  </property>
</Properties>
</file>