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65" windowHeight="3510" tabRatio="655" activeTab="0"/>
  </bookViews>
  <sheets>
    <sheet name="Genel" sheetId="1" r:id="rId1"/>
    <sheet name="Taşıyıcı Sistemler" sheetId="2" r:id="rId2"/>
    <sheet name="Fiziksel Çevre Kontrolü" sheetId="3" r:id="rId3"/>
    <sheet name="Yapı Elemanları" sheetId="4" r:id="rId4"/>
    <sheet name="Yapı Malzemesi" sheetId="5" r:id="rId5"/>
    <sheet name="Proje ve Yapım Yönetimi" sheetId="6" r:id="rId6"/>
    <sheet name="Saat Bazında Hesaplama" sheetId="7" r:id="rId7"/>
    <sheet name="Kredi Bazında Hesaplama" sheetId="8" r:id="rId8"/>
    <sheet name="İstatistik Değerlendirme" sheetId="9" r:id="rId9"/>
    <sheet name="Parametre ve Katsayılar" sheetId="10" r:id="rId10"/>
  </sheets>
  <definedNames>
    <definedName name="_xlnm.Print_Area" localSheetId="2">'Fiziksel Çevre Kontrolü'!$A$1:$M$93</definedName>
    <definedName name="_xlnm.Print_Area" localSheetId="8">'İstatistik Değerlendirme'!$A$1:$H$190</definedName>
    <definedName name="_xlnm.Print_Area" localSheetId="9">'Parametre ve Katsayılar'!$A$1:$B$7</definedName>
    <definedName name="_xlnm.Print_Area" localSheetId="5">'Proje ve Yapım Yönetimi'!$A$1:$M$62</definedName>
    <definedName name="_xlnm.Print_Area" localSheetId="1">'Taşıyıcı Sistemler'!$A$1:$M$68</definedName>
    <definedName name="_xlnm.Print_Area" localSheetId="3">'Yapı Elemanları'!$A$1:$M$69</definedName>
    <definedName name="_xlnm.Print_Area" localSheetId="4">'Yapı Malzemesi'!$A$1:$M$66</definedName>
  </definedNames>
  <calcPr fullCalcOnLoad="1"/>
</workbook>
</file>

<file path=xl/sharedStrings.xml><?xml version="1.0" encoding="utf-8"?>
<sst xmlns="http://schemas.openxmlformats.org/spreadsheetml/2006/main" count="1624" uniqueCount="468">
  <si>
    <t>Yapı Elemanları</t>
  </si>
  <si>
    <t>Ders Kodu</t>
  </si>
  <si>
    <t>LİSANS PROGRAMI</t>
  </si>
  <si>
    <t>Ders Adı</t>
  </si>
  <si>
    <t>Ders Saati</t>
  </si>
  <si>
    <t>Kredisi</t>
  </si>
  <si>
    <t>Türü</t>
  </si>
  <si>
    <t>YÜKSEK LİSANS PROGRAMI</t>
  </si>
  <si>
    <t>Uyg Saati</t>
  </si>
  <si>
    <t>Yarıyıl</t>
  </si>
  <si>
    <t>Ağr.Puan</t>
  </si>
  <si>
    <t>Öğretim Üyesi</t>
  </si>
  <si>
    <t>Uygulama Projesi</t>
  </si>
  <si>
    <t>M. Çıracı</t>
  </si>
  <si>
    <t>H. Yaman</t>
  </si>
  <si>
    <t>E. Taş</t>
  </si>
  <si>
    <t>G. Oraz</t>
  </si>
  <si>
    <t>MIM</t>
  </si>
  <si>
    <t>G</t>
  </si>
  <si>
    <t>TOPLAM</t>
  </si>
  <si>
    <t>Yapım Sistemleri</t>
  </si>
  <si>
    <t>Building Production Systems</t>
  </si>
  <si>
    <t>A. Kanoğlu</t>
  </si>
  <si>
    <t>Z</t>
  </si>
  <si>
    <t>Bölüm/ Fakülte/ Enstitü</t>
  </si>
  <si>
    <t>Yapım Yönetimi ve Ekonomisi</t>
  </si>
  <si>
    <t>A. Kanoğlu, H. Giritli</t>
  </si>
  <si>
    <t>B</t>
  </si>
  <si>
    <t>E. Taş, Ş. Özüekren,</t>
  </si>
  <si>
    <t>M. Çıracı, H. Yaman</t>
  </si>
  <si>
    <t>S</t>
  </si>
  <si>
    <t>H. Giritli</t>
  </si>
  <si>
    <t>Ş. Özüekren</t>
  </si>
  <si>
    <t>A. Dikbaş</t>
  </si>
  <si>
    <t>PYY 501E</t>
  </si>
  <si>
    <t>PYY 502E</t>
  </si>
  <si>
    <t>Management and Organization</t>
  </si>
  <si>
    <t>PYY 503</t>
  </si>
  <si>
    <t>PYY 504E</t>
  </si>
  <si>
    <t>PYY 505</t>
  </si>
  <si>
    <t>PYY 509</t>
  </si>
  <si>
    <t>Y. Sey</t>
  </si>
  <si>
    <t>M. Teberler</t>
  </si>
  <si>
    <t>FBE/PYY</t>
  </si>
  <si>
    <t>MTZ 503E</t>
  </si>
  <si>
    <t>MBL 515E</t>
  </si>
  <si>
    <t>Methods of Economic Evaluation in Construction</t>
  </si>
  <si>
    <t>Proje ve Yapım Yönetimine Giriş</t>
  </si>
  <si>
    <t>Construction Management and Economics</t>
  </si>
  <si>
    <t>Katsayı</t>
  </si>
  <si>
    <t>GENEL TOPLAM</t>
  </si>
  <si>
    <t>Birim Tanımı</t>
  </si>
  <si>
    <t>Taşıyıcı Sistemler</t>
  </si>
  <si>
    <t>Yapı Malzemesi</t>
  </si>
  <si>
    <t>Proje ve Yapım Yönetimi</t>
  </si>
  <si>
    <t>Toplam</t>
  </si>
  <si>
    <t>Öğretim Üyeleri</t>
  </si>
  <si>
    <t>***</t>
  </si>
  <si>
    <t>Araştırma Görevlileri</t>
  </si>
  <si>
    <t>E. Acar</t>
  </si>
  <si>
    <t>E. Öney Yazıcı</t>
  </si>
  <si>
    <t>Işılay Civan</t>
  </si>
  <si>
    <t>Özcan Sarıtaş</t>
  </si>
  <si>
    <t>Kredi</t>
  </si>
  <si>
    <t>K. Özgen</t>
  </si>
  <si>
    <t>F. Çılı</t>
  </si>
  <si>
    <t>Ö. İşler</t>
  </si>
  <si>
    <t>O. C. Çelik</t>
  </si>
  <si>
    <t>N. Torunbalcı</t>
  </si>
  <si>
    <t>H. Sesigür</t>
  </si>
  <si>
    <t>F. Sütçü</t>
  </si>
  <si>
    <t>A. Büyüktaşkın</t>
  </si>
  <si>
    <t>G. Erol</t>
  </si>
  <si>
    <t>C. Üstündağ</t>
  </si>
  <si>
    <t>V. Ok</t>
  </si>
  <si>
    <t>Z. Yılmaz</t>
  </si>
  <si>
    <t>G. Oral</t>
  </si>
  <si>
    <t>A. Yener</t>
  </si>
  <si>
    <t>N. Bayazit</t>
  </si>
  <si>
    <t>F. Akşit</t>
  </si>
  <si>
    <t>E. Yıldız</t>
  </si>
  <si>
    <t>G. Manioğlu</t>
  </si>
  <si>
    <t>S. Demirkale</t>
  </si>
  <si>
    <t>M. Özgünler</t>
  </si>
  <si>
    <t>N. Serteser</t>
  </si>
  <si>
    <t>M. Akçadağ</t>
  </si>
  <si>
    <t>R. Güvenkaya</t>
  </si>
  <si>
    <t>B. Işık</t>
  </si>
  <si>
    <t>N. Şahal</t>
  </si>
  <si>
    <t>A. Tavil</t>
  </si>
  <si>
    <t>C. Altun</t>
  </si>
  <si>
    <t>M. Aygün</t>
  </si>
  <si>
    <t>İ. Çetiner</t>
  </si>
  <si>
    <t>H. Kuş</t>
  </si>
  <si>
    <t>E. Edis</t>
  </si>
  <si>
    <t>C. Göçer</t>
  </si>
  <si>
    <t>E. Gürdal</t>
  </si>
  <si>
    <t>M. Karagüler</t>
  </si>
  <si>
    <t>L. Tanaçan</t>
  </si>
  <si>
    <t>N. Arıoğlu</t>
  </si>
  <si>
    <t>M. Köse</t>
  </si>
  <si>
    <t>S. Acun</t>
  </si>
  <si>
    <t>Ş. Kuloğlu</t>
  </si>
  <si>
    <t>K. Coşkun</t>
  </si>
  <si>
    <t>Yapı ve Yapım Yöntemleri</t>
  </si>
  <si>
    <t>Building Construction Methods</t>
  </si>
  <si>
    <t>Yapı Bilgisine Giriş</t>
  </si>
  <si>
    <t>Yapı Elemenları Tasarımı</t>
  </si>
  <si>
    <t>Introduction to Building Construction</t>
  </si>
  <si>
    <t>Building Element Design</t>
  </si>
  <si>
    <t>Roof Systems</t>
  </si>
  <si>
    <t xml:space="preserve">Vertical Circulation Systems </t>
  </si>
  <si>
    <t>Building Sub-structure and Ground</t>
  </si>
  <si>
    <t>External Wall Systems</t>
  </si>
  <si>
    <t>Design Principles of Building Elements</t>
  </si>
  <si>
    <t>Internal Sub-division Systems in Buildings</t>
  </si>
  <si>
    <t>Users' Requirements and Built Environment Standards</t>
  </si>
  <si>
    <t>Yapı Elemanı Tasarımı</t>
  </si>
  <si>
    <t>Performance Requirements for Building Elements</t>
  </si>
  <si>
    <t>Building Subsystems Interactions</t>
  </si>
  <si>
    <t>Building Element Alternatives</t>
  </si>
  <si>
    <t>Building Performance Simulation Methods</t>
  </si>
  <si>
    <t>Building Performance Test Methods</t>
  </si>
  <si>
    <t>Building Technology</t>
  </si>
  <si>
    <t>MIM-Tezsiz</t>
  </si>
  <si>
    <t>G. Topçu</t>
  </si>
  <si>
    <t>İÇMİM</t>
  </si>
  <si>
    <t>Yapı Üretiminde Süre Yönetimi</t>
  </si>
  <si>
    <t>Bina Yapımında İnsan Kaynakları Yönetimi</t>
  </si>
  <si>
    <t>Tasarım Ekonomisi</t>
  </si>
  <si>
    <t>Türkiye'de Konut Üretim Modelleri</t>
  </si>
  <si>
    <t>İnşaat Firmaları Yönetiminde Güncel Yaklaşımlar</t>
  </si>
  <si>
    <t>Yapım Projelerinin Planlanması ve Programlanması</t>
  </si>
  <si>
    <t>Computer Applications in Architecture</t>
  </si>
  <si>
    <t>A. Kanoğlu, Y. Demir</t>
  </si>
  <si>
    <t>FBE/MTZ</t>
  </si>
  <si>
    <t>Database Design &amp; Its Applications in Architecture</t>
  </si>
  <si>
    <t>BE/MBL</t>
  </si>
  <si>
    <t>Information Systems in Construction Projects Mng</t>
  </si>
  <si>
    <t>End. Ürünleri Tasarımında Veritabanı Yönetimi</t>
  </si>
  <si>
    <t>FBE/EÜT</t>
  </si>
  <si>
    <t>Mimari Proje 5</t>
  </si>
  <si>
    <t>İç Mimarlıkta Meslek Pratiği ve Etiği</t>
  </si>
  <si>
    <t>İç Mimarlıkta Bina Maliyeti</t>
  </si>
  <si>
    <t>Research Methodology in Construction</t>
  </si>
  <si>
    <t>İnşaat Sektörünün Güncel Sorunları</t>
  </si>
  <si>
    <t>Konut Politikası ve Toplumsal Gelişme</t>
  </si>
  <si>
    <t>GGP509</t>
  </si>
  <si>
    <t>İnşaat Sektöründe Kültürel Farklılıklar</t>
  </si>
  <si>
    <t>YAB605</t>
  </si>
  <si>
    <t>FBE/YAB</t>
  </si>
  <si>
    <t>PYY 507 E</t>
  </si>
  <si>
    <t>PYY 516</t>
  </si>
  <si>
    <t>Quantitative Decision Making Techniques in CM</t>
  </si>
  <si>
    <t>Uluslararası İnşaat Projeleri Yönetimi</t>
  </si>
  <si>
    <t>PYY 514</t>
  </si>
  <si>
    <t>H. Giritli, E. Taş</t>
  </si>
  <si>
    <t>Örgütsel Davranış ve İnsan İlişkileri Yönetimi</t>
  </si>
  <si>
    <t>H. Giritli, G. Oraz</t>
  </si>
  <si>
    <t>PYY 518</t>
  </si>
  <si>
    <t>Yapımda Maliyet Yönetimi</t>
  </si>
  <si>
    <t>PYY 510</t>
  </si>
  <si>
    <t>Yapım Teknolojisi</t>
  </si>
  <si>
    <t>PYY506</t>
  </si>
  <si>
    <t>Tasarımda ve Yapımda Kalite Yönetimi</t>
  </si>
  <si>
    <t>PYY508</t>
  </si>
  <si>
    <t>N. Esin</t>
  </si>
  <si>
    <t>Yapımda Güvenlik Yönetimi</t>
  </si>
  <si>
    <t>PYY512</t>
  </si>
  <si>
    <t>Tasarımda Hipermedya ve Internet Uygulamaları</t>
  </si>
  <si>
    <t>MBL 544</t>
  </si>
  <si>
    <t>Yapım Ekonomisi</t>
  </si>
  <si>
    <t>YAB 622</t>
  </si>
  <si>
    <t>Housing, Technology and Society</t>
  </si>
  <si>
    <t>YAB 618 E</t>
  </si>
  <si>
    <t>EUT 608</t>
  </si>
  <si>
    <t>MİM 332</t>
  </si>
  <si>
    <t>MİM 332E</t>
  </si>
  <si>
    <t>MİM 331E</t>
  </si>
  <si>
    <t>MİM 331</t>
  </si>
  <si>
    <t>MIM 431</t>
  </si>
  <si>
    <t>MİM 497</t>
  </si>
  <si>
    <t>MİM 455</t>
  </si>
  <si>
    <t>MİM 489</t>
  </si>
  <si>
    <t>MİM 493</t>
  </si>
  <si>
    <t>FBE/GGP</t>
  </si>
  <si>
    <t>Topl Saat</t>
  </si>
  <si>
    <t>Saat</t>
  </si>
  <si>
    <t>Topl Kredi</t>
  </si>
  <si>
    <t>Topl Öğr Üyesi</t>
  </si>
  <si>
    <t>Topl Ağrl Puan (Krd)</t>
  </si>
  <si>
    <t>Ağr.Puan (Kredi)</t>
  </si>
  <si>
    <t>Ağr.Puan (Saat)</t>
  </si>
  <si>
    <t>Topl Ağrl Puan (Saat)</t>
  </si>
  <si>
    <t>Öğretim Elemanı</t>
  </si>
  <si>
    <t>Toplam Ağırlıklı Puan (Saat Bazında)</t>
  </si>
  <si>
    <t>Toplam Ağırlıklı Puan (Kredi Bazında)</t>
  </si>
  <si>
    <t>Zorunlu</t>
  </si>
  <si>
    <t>Seçime Bağlı</t>
  </si>
  <si>
    <t>ZORUNLU</t>
  </si>
  <si>
    <t>SEÇİME BAĞLI</t>
  </si>
  <si>
    <t>SEÇİM BAĞLI</t>
  </si>
  <si>
    <t>Stn Drs Yük</t>
  </si>
  <si>
    <t>Total</t>
  </si>
  <si>
    <t>Z+S</t>
  </si>
  <si>
    <t>Fiziksel Çevre Kontrolü</t>
  </si>
  <si>
    <t>MIM 152</t>
  </si>
  <si>
    <t>Statik ve Mukavemet</t>
  </si>
  <si>
    <t>MIM 271</t>
  </si>
  <si>
    <t>Yapı Statiği</t>
  </si>
  <si>
    <t xml:space="preserve">Çelik Yapılar </t>
  </si>
  <si>
    <t>MIM 253</t>
  </si>
  <si>
    <t>Betonarme Yapılar</t>
  </si>
  <si>
    <t>MIM 232</t>
  </si>
  <si>
    <t>KATSAYILAR</t>
  </si>
  <si>
    <t>Lisans Zorunlu Ders Yürütücülüğü Katsayısı</t>
  </si>
  <si>
    <t>Y. Lisans Zorunlu Ders Yürütücülüğü Katsayısı</t>
  </si>
  <si>
    <t>Lisans Seçime Bağlı Ders Yürütücülüğü Katsayısı</t>
  </si>
  <si>
    <t>Y. Lisans Seçime Bağlı Ders Yürütücülüğü Katsayısı</t>
  </si>
  <si>
    <t>MIM 231</t>
  </si>
  <si>
    <t>MIM 348</t>
  </si>
  <si>
    <t>Yapıda Malzeme Seçimi</t>
  </si>
  <si>
    <t>Çağdaş Yapı Malzemeleri</t>
  </si>
  <si>
    <t>MIM 328</t>
  </si>
  <si>
    <t>S. Yılmaz</t>
  </si>
  <si>
    <t>A .Yener</t>
  </si>
  <si>
    <t>MIM 242</t>
  </si>
  <si>
    <t>Çevre Kontrolu Stüdyosu</t>
  </si>
  <si>
    <t>MIM 242E</t>
  </si>
  <si>
    <t>Acoustical Problms in Archtctr</t>
  </si>
  <si>
    <t>MIM 315E</t>
  </si>
  <si>
    <t>Acoustical Design of Halls</t>
  </si>
  <si>
    <t>MIM 325E</t>
  </si>
  <si>
    <t>Energy Efficient Housing</t>
  </si>
  <si>
    <t>MIM 335E</t>
  </si>
  <si>
    <t>Güneş Kontrolü</t>
  </si>
  <si>
    <t>MIM 469</t>
  </si>
  <si>
    <t>Enerji Korunumu Mevzuatı &amp; Uyg</t>
  </si>
  <si>
    <t>MIM 473</t>
  </si>
  <si>
    <t>Yapılarda Ses Yalıtımının Değ</t>
  </si>
  <si>
    <t>MIM 479</t>
  </si>
  <si>
    <t>Bina Kabuğunda Nem Kontrolü</t>
  </si>
  <si>
    <t>MIM 483</t>
  </si>
  <si>
    <t>Binalarda Rüzgar Etkileri</t>
  </si>
  <si>
    <t>MIM 487</t>
  </si>
  <si>
    <t>KREDİ BAZINDA HESAPLAMA</t>
  </si>
  <si>
    <t>SAAT BAZINDA HESAPLAMA</t>
  </si>
  <si>
    <t>Sound Insulation in Buildings</t>
  </si>
  <si>
    <t>CKY 501E</t>
  </si>
  <si>
    <t>Sunlighting in Architecture</t>
  </si>
  <si>
    <t>CKY 503E</t>
  </si>
  <si>
    <t>Advanced Mathematic</t>
  </si>
  <si>
    <t>A. BTaşkın</t>
  </si>
  <si>
    <t>CKY 509E</t>
  </si>
  <si>
    <t>S. DKale</t>
  </si>
  <si>
    <t>CKY 515</t>
  </si>
  <si>
    <t>CKY 517</t>
  </si>
  <si>
    <t>CKY 527</t>
  </si>
  <si>
    <t>E. Gürdal, M. Karagüler</t>
  </si>
  <si>
    <t>Yapıda Malzemenin Performansı</t>
  </si>
  <si>
    <t>CKY 531</t>
  </si>
  <si>
    <t>Meslek Pratiği</t>
  </si>
  <si>
    <t>MTZ 515</t>
  </si>
  <si>
    <t>Güneş Işınımı ve Yapı Dizaynı</t>
  </si>
  <si>
    <t>YAB 607</t>
  </si>
  <si>
    <t>YAB 612</t>
  </si>
  <si>
    <t>Yapı Hasarları Yapı Kor. İlkeleri</t>
  </si>
  <si>
    <t>Malzeme İç Yapısı ve Özellikleri</t>
  </si>
  <si>
    <t>FBE/CKY</t>
  </si>
  <si>
    <t>Binalarda Sağlık Donatımı &amp; Dizaynı</t>
  </si>
  <si>
    <t>Bina Tipolojisine Bağlı Akustik Sorunlar</t>
  </si>
  <si>
    <t>SBP261</t>
  </si>
  <si>
    <t>ICM331</t>
  </si>
  <si>
    <t>V. Ok, A. Yener, N. Bayazit</t>
  </si>
  <si>
    <t>E. Yıldız, F. Akşit</t>
  </si>
  <si>
    <t>Fiziksel Çevre Kontrolü I</t>
  </si>
  <si>
    <t>Mimari Tasarımla Hava Kirliliği Kontrolü</t>
  </si>
  <si>
    <t>MIM 477</t>
  </si>
  <si>
    <t>SBP</t>
  </si>
  <si>
    <t>ICMIM</t>
  </si>
  <si>
    <t>Environmental Control Studio</t>
  </si>
  <si>
    <t>Fiziksel Çevre Kontrolü II</t>
  </si>
  <si>
    <t>A. Yener, N. Bayazit</t>
  </si>
  <si>
    <t>ICMIM332</t>
  </si>
  <si>
    <t>FCK</t>
  </si>
  <si>
    <t>S. Dkale</t>
  </si>
  <si>
    <t>A. Yener,</t>
  </si>
  <si>
    <t>Proje I</t>
  </si>
  <si>
    <t>Proje II</t>
  </si>
  <si>
    <t>CKY 529</t>
  </si>
  <si>
    <t>CKY 533</t>
  </si>
  <si>
    <t>Endüstri yapılarında ve tesisat sistemlerinde gürültü kont.</t>
  </si>
  <si>
    <t>CKY511</t>
  </si>
  <si>
    <t>Belirli yapı tiplerinde sağlık donatımı uygulamaları</t>
  </si>
  <si>
    <t>CKY513</t>
  </si>
  <si>
    <t>Güneş enerjisinden yararlanmada pasif ve aktif sistemler</t>
  </si>
  <si>
    <t xml:space="preserve">CKY 519 </t>
  </si>
  <si>
    <t>Çevre gürültüsü kirliliği ve kontrolü</t>
  </si>
  <si>
    <t>CKY 523</t>
  </si>
  <si>
    <t>User's requirements and built env. Standarts</t>
  </si>
  <si>
    <t>CKY 528</t>
  </si>
  <si>
    <t>Enerji maliyeti düşük bina tasarımı</t>
  </si>
  <si>
    <t>CKY 502</t>
  </si>
  <si>
    <t>CKY 506</t>
  </si>
  <si>
    <t>Yapma çevrede enerji korunumu</t>
  </si>
  <si>
    <t>CKY 526E</t>
  </si>
  <si>
    <t>Climate and building envelope design</t>
  </si>
  <si>
    <t>CKY 530E</t>
  </si>
  <si>
    <t>Acoustical Deisgn of halls for speech and music</t>
  </si>
  <si>
    <t>G. Oral, A. Yener</t>
  </si>
  <si>
    <t>Tiyatro ve Konser Salonlarında Akustik Sorunlar</t>
  </si>
  <si>
    <t>Bilgisayar yardımı ile yapma Çevrede Performans Değer.</t>
  </si>
  <si>
    <t>Bina,iklim, enerji ilişkileri</t>
  </si>
  <si>
    <t>Bilgisayar yardımı ile yerleşme ve bina gölge analizi</t>
  </si>
  <si>
    <t>Ses Yutucu malzemeler ve konstrüksiyonları</t>
  </si>
  <si>
    <t>Güneş Mimarisi</t>
  </si>
  <si>
    <t>Binalarda Gürültü Kontrolü</t>
  </si>
  <si>
    <t>Kültür ve Sanat Merkezlerinde Aydınlatma</t>
  </si>
  <si>
    <t>N. Byzit, M. Aygün, L.Tanaçan</t>
  </si>
  <si>
    <t>O. Çelik</t>
  </si>
  <si>
    <t>Ö .İşler</t>
  </si>
  <si>
    <t>N. Tbalcı</t>
  </si>
  <si>
    <t>A. Btaşkın</t>
  </si>
  <si>
    <t>Ö İşler</t>
  </si>
  <si>
    <t>MIM378</t>
  </si>
  <si>
    <t>Yüksek Binalarda Taşıyıcı Sistemler</t>
  </si>
  <si>
    <t>MIM388</t>
  </si>
  <si>
    <t>Deprem Mühendisliği İlkeleri</t>
  </si>
  <si>
    <t>MIM461E</t>
  </si>
  <si>
    <t>Earthquake Resistant Building Design</t>
  </si>
  <si>
    <t>O.C. Çelik</t>
  </si>
  <si>
    <t>EUT237</t>
  </si>
  <si>
    <t>Endüstri Tasarımında Strüktür</t>
  </si>
  <si>
    <t>EUT</t>
  </si>
  <si>
    <t>KDP507</t>
  </si>
  <si>
    <t>FBE</t>
  </si>
  <si>
    <t>SBE</t>
  </si>
  <si>
    <t>ICM 231</t>
  </si>
  <si>
    <t>ICM</t>
  </si>
  <si>
    <t>ICM 232</t>
  </si>
  <si>
    <t>Tasarımda Malzeme</t>
  </si>
  <si>
    <t>E.Gürdal</t>
  </si>
  <si>
    <t>CRN22396</t>
  </si>
  <si>
    <t>Geleneksel Yapı Malzemeleri</t>
  </si>
  <si>
    <t>MTZ 504E</t>
  </si>
  <si>
    <t>CKY 536E</t>
  </si>
  <si>
    <t>Ecological Building Materials</t>
  </si>
  <si>
    <t>CKY 528E</t>
  </si>
  <si>
    <t>Users' Requirements and Built Environment Standarts</t>
  </si>
  <si>
    <t>Öğretim Üyesi Sayısı</t>
  </si>
  <si>
    <t>Araştırma Görevlisi Sayısı</t>
  </si>
  <si>
    <t>Toplam Öğretim Elemanı Sayısı</t>
  </si>
  <si>
    <t>Radyo ve tv studyolarının akustik tasarımı</t>
  </si>
  <si>
    <t>Aydınlatmada enerji yönetimi</t>
  </si>
  <si>
    <t>Yerlesme dızaynında ıklım ve enerjı etkileri</t>
  </si>
  <si>
    <t>Advanced acoustıcal project ın envıronmental plannıng and archıtecture</t>
  </si>
  <si>
    <t>Solar archıtecture</t>
  </si>
  <si>
    <t>Dogal aydınlatma sıstem tasar</t>
  </si>
  <si>
    <t>Acık planlı ofıslerın akustık tasarımı</t>
  </si>
  <si>
    <t>Lisans Ağırlıklı Puan Toplamı</t>
  </si>
  <si>
    <t>Y. Lisans Ağırlıklı Puan Toplamı</t>
  </si>
  <si>
    <t>Lisans + Y. Lisans Ağırlıklı PuanToplamı</t>
  </si>
  <si>
    <t>Yarıyıl Bazında Puan /Öğretim Üyesi</t>
  </si>
  <si>
    <t>Yarıyıl Bazında Puan/Araştırma Görevlisi</t>
  </si>
  <si>
    <t>Yarıyıl Bazında Puan/ÖğrElemanı</t>
  </si>
  <si>
    <t>Puan (SaatxAğırlık)</t>
  </si>
  <si>
    <t>ABD İçindeki Öğretim Üyesi Oranı</t>
  </si>
  <si>
    <t>ABD İçindeki Ağırlıklı Puan Oranı</t>
  </si>
  <si>
    <t>DENGELİ</t>
  </si>
  <si>
    <t>CKY533</t>
  </si>
  <si>
    <t>CKY529</t>
  </si>
  <si>
    <t>MIM261</t>
  </si>
  <si>
    <t>MIM261E</t>
  </si>
  <si>
    <t>MIM162</t>
  </si>
  <si>
    <t>MIM162E</t>
  </si>
  <si>
    <t>MIM244</t>
  </si>
  <si>
    <t>MIM244E</t>
  </si>
  <si>
    <t>MIM320E</t>
  </si>
  <si>
    <t>MIM330E</t>
  </si>
  <si>
    <t>MIM465E</t>
  </si>
  <si>
    <t>MIM380E</t>
  </si>
  <si>
    <t>MIM360E</t>
  </si>
  <si>
    <t>MIM370E</t>
  </si>
  <si>
    <t>MIM485E</t>
  </si>
  <si>
    <t>Building Construction Techniques</t>
  </si>
  <si>
    <t>CKY521</t>
  </si>
  <si>
    <t>CKY507E</t>
  </si>
  <si>
    <t>CKY532E</t>
  </si>
  <si>
    <t>CKY534E</t>
  </si>
  <si>
    <t>YAB611E</t>
  </si>
  <si>
    <t>YAB602E</t>
  </si>
  <si>
    <t>MTZ504E</t>
  </si>
  <si>
    <t>Taşıyıcı Sistem İlkeleri</t>
  </si>
  <si>
    <t>Ö.İşler</t>
  </si>
  <si>
    <t>V.Ok</t>
  </si>
  <si>
    <t>N.Şahal</t>
  </si>
  <si>
    <t>N.Torunbalcı</t>
  </si>
  <si>
    <t>G. Oral, A.Yener</t>
  </si>
  <si>
    <t>Dekorasyon Teknikleri</t>
  </si>
  <si>
    <t>E.Yıldız</t>
  </si>
  <si>
    <t>Passive Solar Energy Systems</t>
  </si>
  <si>
    <t>Z.Yılmaz</t>
  </si>
  <si>
    <t>ENRE</t>
  </si>
  <si>
    <t>Yapı Koruyucu Malzemeler</t>
  </si>
  <si>
    <t>Onarım ve Güçlendirme Malzemeleri</t>
  </si>
  <si>
    <t>F.Çılı</t>
  </si>
  <si>
    <t>Bina Aerodinamiği</t>
  </si>
  <si>
    <t>ENERE</t>
  </si>
  <si>
    <t>Mimari Yapı Tasarımı</t>
  </si>
  <si>
    <t>INS</t>
  </si>
  <si>
    <t>E.Gürdal, M.Karagüler</t>
  </si>
  <si>
    <t>E. Gürdal, M.Karagüler</t>
  </si>
  <si>
    <t>Solar House</t>
  </si>
  <si>
    <t>S.Dkale</t>
  </si>
  <si>
    <t>Bilgisayar Ortamında Maliyet Planlama</t>
  </si>
  <si>
    <t>E.Taş</t>
  </si>
  <si>
    <t>Energy Efficient Building Design</t>
  </si>
  <si>
    <t>G.Oral, A.Yener</t>
  </si>
  <si>
    <t>B.Işık, H.Kuş</t>
  </si>
  <si>
    <t>Mimarlıkta Bitirme Malzemeleri Uyg</t>
  </si>
  <si>
    <t>N.Arıoğlu</t>
  </si>
  <si>
    <t>MIM358</t>
  </si>
  <si>
    <t>Taşıyıcı Yapı Malzemeleri</t>
  </si>
  <si>
    <t>Yapı Sist Malzeme Seçimi Yöntemleri</t>
  </si>
  <si>
    <t>Ürün Malzeme ve Teknolojisi</t>
  </si>
  <si>
    <t>MIM431</t>
  </si>
  <si>
    <t>MIM492</t>
  </si>
  <si>
    <t>Bitirme Çalışması</t>
  </si>
  <si>
    <t>C.Altun</t>
  </si>
  <si>
    <t>G.Oral</t>
  </si>
  <si>
    <t>N.Tbalcı</t>
  </si>
  <si>
    <t>A.Tavil</t>
  </si>
  <si>
    <t>K.Özgen</t>
  </si>
  <si>
    <t>O.Çelik</t>
  </si>
  <si>
    <t>A.Btaşkın</t>
  </si>
  <si>
    <t>Master Tezleri</t>
  </si>
  <si>
    <t>Birim</t>
  </si>
  <si>
    <t>Doktora Tezleri</t>
  </si>
  <si>
    <t>Standart Ders Yükü (Saat/Yıl)</t>
  </si>
  <si>
    <t>Standart Ders Yükü (Kredi/Yıl)</t>
  </si>
  <si>
    <t>Lisans Ders/Proje ve Y.Lisans Tez Danışmanlık Katsayısı</t>
  </si>
  <si>
    <t>Topl Arş Görevlisi</t>
  </si>
  <si>
    <t>Yapı Bilgisi Anabilim Dalı Kurulu, 4 Mayıs 2005 tarihli toplantısında araştırma görevlisi tahsisine esas olmak üzere</t>
  </si>
  <si>
    <t>ekteki tablolarda yer alan değerlendirme sistemini kabul etmiştir.</t>
  </si>
  <si>
    <t>Tahsis modeli, yurtdışında görevlendirilmiş araştırma görevilerini de hesaplamaya dahil etmektedir.</t>
  </si>
  <si>
    <t>Modele ilişkin genel İlkeler:</t>
  </si>
  <si>
    <t>KULLANIM KILAVUZU</t>
  </si>
  <si>
    <t>Data:</t>
  </si>
  <si>
    <t>Modelde yer alan data, 2003-2004 Bahar Yarıyılı ve 2004-2005 Güz Yarıyılına aittir.</t>
  </si>
  <si>
    <r>
      <t xml:space="preserve">Tahsis modeli, kredi ve saat bazında hesaplama yapmakta olup; tahsiste kredi değil, </t>
    </r>
    <r>
      <rPr>
        <b/>
        <sz val="10"/>
        <color indexed="10"/>
        <rFont val="Arial"/>
        <family val="2"/>
      </rPr>
      <t>saat yükü</t>
    </r>
    <r>
      <rPr>
        <sz val="10"/>
        <rFont val="Arial"/>
        <family val="0"/>
      </rPr>
      <t xml:space="preserve"> hesaplamaya esastır.</t>
    </r>
  </si>
  <si>
    <r>
      <t xml:space="preserve">Tahsis modeli, ders yükleri hesabında </t>
    </r>
    <r>
      <rPr>
        <b/>
        <sz val="10"/>
        <color indexed="10"/>
        <rFont val="Arial"/>
        <family val="2"/>
      </rPr>
      <t>son iki yarıyılın</t>
    </r>
    <r>
      <rPr>
        <sz val="10"/>
        <rFont val="Arial"/>
        <family val="0"/>
      </rPr>
      <t xml:space="preserve"> görevlendirmelerini esas almaktadır.</t>
    </r>
  </si>
  <si>
    <r>
      <t xml:space="preserve">Tahsis modeli, dersleri ağırlıklandırmak üzere </t>
    </r>
    <r>
      <rPr>
        <b/>
        <sz val="10"/>
        <color indexed="10"/>
        <rFont val="Arial"/>
        <family val="2"/>
      </rPr>
      <t>"Parametre ve Katsayılar"</t>
    </r>
    <r>
      <rPr>
        <sz val="10"/>
        <rFont val="Arial"/>
        <family val="0"/>
      </rPr>
      <t xml:space="preserve">  bölümünde belirtilen katsayıların uygulanmasını öngörmektedir.</t>
    </r>
  </si>
  <si>
    <r>
      <t xml:space="preserve">Tahsis modeli, </t>
    </r>
    <r>
      <rPr>
        <b/>
        <sz val="10"/>
        <color indexed="10"/>
        <rFont val="Arial"/>
        <family val="2"/>
      </rPr>
      <t>tüm lisans ve yüksek lisans derslerini</t>
    </r>
    <r>
      <rPr>
        <sz val="10"/>
        <rFont val="Arial"/>
        <family val="0"/>
      </rPr>
      <t xml:space="preserve"> dikkate alır.</t>
    </r>
  </si>
  <si>
    <r>
      <t xml:space="preserve">Tahsis modeli, yük hesabında </t>
    </r>
    <r>
      <rPr>
        <b/>
        <sz val="10"/>
        <color indexed="10"/>
        <rFont val="Arial"/>
        <family val="2"/>
      </rPr>
      <t xml:space="preserve">sadece ders yüklerini </t>
    </r>
    <r>
      <rPr>
        <sz val="10"/>
        <rFont val="Arial"/>
        <family val="0"/>
      </rPr>
      <t>esas almaktadır.</t>
    </r>
  </si>
  <si>
    <r>
      <t xml:space="preserve">Tahsis modeli, </t>
    </r>
    <r>
      <rPr>
        <b/>
        <sz val="10"/>
        <color indexed="10"/>
        <rFont val="Arial"/>
        <family val="2"/>
      </rPr>
      <t>öğretim üyelerinin</t>
    </r>
    <r>
      <rPr>
        <sz val="10"/>
        <rFont val="Arial"/>
        <family val="0"/>
      </rPr>
      <t xml:space="preserve"> yükünü esas alan bir modeldir.</t>
    </r>
  </si>
  <si>
    <r>
      <t xml:space="preserve">Soldaki hücreye yazılan standart ders yükü değeri değiştirilerek, alternatif senaryoların sonucu saat bazında aşağıda görüntülenebilir. Anabilim Dalı Kurulu, burada yer alan </t>
    </r>
    <r>
      <rPr>
        <b/>
        <sz val="12"/>
        <color indexed="10"/>
        <rFont val="Trebuchet MS"/>
        <family val="2"/>
      </rPr>
      <t>Saat bazında hesabın esas alınmasına</t>
    </r>
    <r>
      <rPr>
        <sz val="12"/>
        <rFont val="Trebuchet MS"/>
        <family val="2"/>
      </rPr>
      <t xml:space="preserve"> karar vermiştir.</t>
    </r>
  </si>
  <si>
    <r>
      <t xml:space="preserve">Soldaki hücreye yazılan standart ders yükü değeri değiştirilerek, alternatif senaryoların sonucu yukarıda kredi bazında görüntülenebilir. Anabilim Dalı Kurulu, </t>
    </r>
    <r>
      <rPr>
        <b/>
        <sz val="12"/>
        <color indexed="10"/>
        <rFont val="Trebuchet MS"/>
        <family val="2"/>
      </rPr>
      <t>kredi bazında hesaplamayı geçerli bulmamıştır</t>
    </r>
    <r>
      <rPr>
        <sz val="12"/>
        <rFont val="Trebuchet MS"/>
        <family val="2"/>
      </rPr>
      <t>.</t>
    </r>
  </si>
  <si>
    <r>
      <t>Tabloda,</t>
    </r>
    <r>
      <rPr>
        <b/>
        <sz val="10"/>
        <rFont val="Trebuchet MS"/>
        <family val="2"/>
      </rPr>
      <t xml:space="preserve"> "</t>
    </r>
    <r>
      <rPr>
        <b/>
        <sz val="10"/>
        <color indexed="10"/>
        <rFont val="Trebuchet MS"/>
        <family val="2"/>
      </rPr>
      <t>I</t>
    </r>
    <r>
      <rPr>
        <b/>
        <sz val="10"/>
        <rFont val="Trebuchet MS"/>
        <family val="2"/>
      </rPr>
      <t>"</t>
    </r>
    <r>
      <rPr>
        <sz val="10"/>
        <rFont val="Trebuchet MS"/>
        <family val="2"/>
      </rPr>
      <t xml:space="preserve"> sütunundaki (son sütun) oranlara bakılır. Bir tek araştırma görevlisinin dağıtımı yapılacaksa, en küçük değere sahip birime tahsis edilir ve bu birimin </t>
    </r>
    <r>
      <rPr>
        <b/>
        <sz val="10"/>
        <rFont val="Trebuchet MS"/>
        <family val="2"/>
      </rPr>
      <t>"</t>
    </r>
    <r>
      <rPr>
        <b/>
        <sz val="10"/>
        <color indexed="10"/>
        <rFont val="Trebuchet MS"/>
        <family val="2"/>
      </rPr>
      <t>D</t>
    </r>
    <r>
      <rPr>
        <b/>
        <sz val="10"/>
        <rFont val="Trebuchet MS"/>
        <family val="2"/>
      </rPr>
      <t xml:space="preserve">" </t>
    </r>
    <r>
      <rPr>
        <sz val="10"/>
        <rFont val="Trebuchet MS"/>
        <family val="2"/>
      </rPr>
      <t>sütununda yer alan değeri bir attırılır. Birden fazla araştırma görevlisinin dağıtımı yapılacaksa, her defasında</t>
    </r>
    <r>
      <rPr>
        <b/>
        <sz val="10"/>
        <color indexed="10"/>
        <rFont val="Trebuchet MS"/>
        <family val="2"/>
      </rPr>
      <t xml:space="preserve"> </t>
    </r>
    <r>
      <rPr>
        <b/>
        <sz val="10"/>
        <rFont val="Trebuchet MS"/>
        <family val="2"/>
      </rPr>
      <t>"</t>
    </r>
    <r>
      <rPr>
        <b/>
        <sz val="10"/>
        <color indexed="10"/>
        <rFont val="Trebuchet MS"/>
        <family val="2"/>
      </rPr>
      <t>I</t>
    </r>
    <r>
      <rPr>
        <b/>
        <sz val="10"/>
        <rFont val="Trebuchet MS"/>
        <family val="2"/>
      </rPr>
      <t>"</t>
    </r>
    <r>
      <rPr>
        <sz val="10"/>
        <rFont val="Trebuchet MS"/>
        <family val="2"/>
      </rPr>
      <t xml:space="preserve"> sütununda en küçük değere sahip birime atama yapılarak devam edilir.</t>
    </r>
  </si>
  <si>
    <t>B ve C sütunlarında yer alan oranlar yakın ise öğretim üyesi ve yük açısından birimin dengede olduğu söylenebilir. Puan oranı, öğretim üyesi oranından yüksek olan birim dezavantajlı; tersi durumda olan birim avantajlı durumdadır.</t>
  </si>
  <si>
    <r>
      <t>Mevcut Arş.Gör. Sayısı</t>
    </r>
    <r>
      <rPr>
        <b/>
        <sz val="10"/>
        <rFont val="Trebuchet MS"/>
        <family val="2"/>
      </rPr>
      <t xml:space="preserve"> /</t>
    </r>
    <r>
      <rPr>
        <b/>
        <sz val="10"/>
        <color indexed="10"/>
        <rFont val="Trebuchet MS"/>
        <family val="2"/>
      </rPr>
      <t xml:space="preserve"> Olması Gereken Arş.Gör. Sayısı </t>
    </r>
    <r>
      <rPr>
        <b/>
        <sz val="10"/>
        <rFont val="Trebuchet MS"/>
        <family val="2"/>
      </rPr>
      <t>Oranı</t>
    </r>
  </si>
  <si>
    <r>
      <t>Mevcut</t>
    </r>
    <r>
      <rPr>
        <b/>
        <sz val="10"/>
        <rFont val="Trebuchet MS"/>
        <family val="2"/>
      </rPr>
      <t xml:space="preserve"> Araştırma Görevlisi Sayısı</t>
    </r>
  </si>
  <si>
    <r>
      <t>Mevcut</t>
    </r>
    <r>
      <rPr>
        <b/>
        <sz val="10"/>
        <rFont val="Trebuchet MS"/>
        <family val="2"/>
      </rPr>
      <t xml:space="preserve"> Öğretim Üyesi Sayısı</t>
    </r>
  </si>
  <si>
    <r>
      <t xml:space="preserve">Olması Gereken </t>
    </r>
    <r>
      <rPr>
        <b/>
        <sz val="10"/>
        <rFont val="Trebuchet MS"/>
        <family val="2"/>
      </rPr>
      <t>Öğretim Üyesi Sayısı</t>
    </r>
  </si>
  <si>
    <r>
      <t xml:space="preserve">Olması Gereken </t>
    </r>
    <r>
      <rPr>
        <b/>
        <sz val="10"/>
        <rFont val="Trebuchet MS"/>
        <family val="2"/>
      </rPr>
      <t>Araştırma Görevlisi Sayısı</t>
    </r>
  </si>
  <si>
    <r>
      <t>Mevcut Arş.Gör. Sayısı</t>
    </r>
    <r>
      <rPr>
        <b/>
        <sz val="10"/>
        <rFont val="Trebuchet MS"/>
        <family val="2"/>
      </rPr>
      <t xml:space="preserve"> / </t>
    </r>
    <r>
      <rPr>
        <b/>
        <sz val="10"/>
        <color indexed="10"/>
        <rFont val="Trebuchet MS"/>
        <family val="2"/>
      </rPr>
      <t>Olması Gereken Arş.Gör. Sayısı</t>
    </r>
    <r>
      <rPr>
        <b/>
        <sz val="10"/>
        <rFont val="Trebuchet MS"/>
        <family val="2"/>
      </rPr>
      <t xml:space="preserve"> Oranı</t>
    </r>
  </si>
  <si>
    <r>
      <t xml:space="preserve">Mevcut </t>
    </r>
    <r>
      <rPr>
        <b/>
        <sz val="10"/>
        <rFont val="Trebuchet MS"/>
        <family val="2"/>
      </rPr>
      <t>Öğretim Üyesi Sayısı</t>
    </r>
  </si>
  <si>
    <r>
      <t xml:space="preserve">"EKSİK" </t>
    </r>
    <r>
      <rPr>
        <b/>
        <sz val="10"/>
        <rFont val="Trebuchet MS"/>
        <family val="2"/>
      </rPr>
      <t>Araştırma Görevlisi Sayısı (</t>
    </r>
    <r>
      <rPr>
        <b/>
        <sz val="10"/>
        <color indexed="10"/>
        <rFont val="Trebuchet MS"/>
        <family val="2"/>
      </rPr>
      <t>Negatif ise</t>
    </r>
    <r>
      <rPr>
        <b/>
        <sz val="10"/>
        <color indexed="12"/>
        <rFont val="Trebuchet MS"/>
        <family val="2"/>
      </rPr>
      <t xml:space="preserve"> "FAZLA"</t>
    </r>
    <r>
      <rPr>
        <b/>
        <sz val="10"/>
        <rFont val="Trebuchet MS"/>
        <family val="2"/>
      </rPr>
      <t>)</t>
    </r>
  </si>
  <si>
    <r>
      <t>"EKSİK"</t>
    </r>
    <r>
      <rPr>
        <b/>
        <sz val="10"/>
        <rFont val="Trebuchet MS"/>
        <family val="2"/>
      </rPr>
      <t xml:space="preserve"> Araştırma Görevlisi Sayısı (</t>
    </r>
    <r>
      <rPr>
        <b/>
        <sz val="10"/>
        <color indexed="10"/>
        <rFont val="Trebuchet MS"/>
        <family val="2"/>
      </rPr>
      <t>Negatif ise</t>
    </r>
    <r>
      <rPr>
        <b/>
        <sz val="10"/>
        <rFont val="Trebuchet MS"/>
        <family val="2"/>
      </rPr>
      <t xml:space="preserve"> "</t>
    </r>
    <r>
      <rPr>
        <b/>
        <sz val="10"/>
        <color indexed="12"/>
        <rFont val="Trebuchet MS"/>
        <family val="2"/>
      </rPr>
      <t>FAZLA</t>
    </r>
    <r>
      <rPr>
        <b/>
        <sz val="10"/>
        <rFont val="Trebuchet MS"/>
        <family val="2"/>
      </rPr>
      <t>")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</si>
</sst>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39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8"/>
      <name val="Arial"/>
      <family val="0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0"/>
      <name val="Arial"/>
      <family val="0"/>
    </font>
    <font>
      <b/>
      <sz val="10"/>
      <color indexed="12"/>
      <name val="Trebuchet MS"/>
      <family val="2"/>
    </font>
    <font>
      <sz val="10"/>
      <color indexed="8"/>
      <name val="Trebuchet MS"/>
      <family val="2"/>
    </font>
    <font>
      <sz val="11.5"/>
      <name val="Arial"/>
      <family val="0"/>
    </font>
    <font>
      <sz val="17.75"/>
      <name val="Arial"/>
      <family val="0"/>
    </font>
    <font>
      <sz val="19"/>
      <name val="Arial"/>
      <family val="0"/>
    </font>
    <font>
      <sz val="16"/>
      <name val="Arial"/>
      <family val="0"/>
    </font>
    <font>
      <sz val="21"/>
      <name val="Arial"/>
      <family val="0"/>
    </font>
    <font>
      <sz val="19.75"/>
      <name val="Arial"/>
      <family val="0"/>
    </font>
    <font>
      <sz val="21.25"/>
      <name val="Arial"/>
      <family val="0"/>
    </font>
    <font>
      <sz val="28.5"/>
      <name val="Arial"/>
      <family val="0"/>
    </font>
    <font>
      <sz val="27.5"/>
      <name val="Arial"/>
      <family val="0"/>
    </font>
    <font>
      <sz val="27.75"/>
      <name val="Arial"/>
      <family val="0"/>
    </font>
    <font>
      <b/>
      <sz val="20"/>
      <name val="Trebuchet MS"/>
      <family val="2"/>
    </font>
    <font>
      <b/>
      <sz val="20"/>
      <color indexed="12"/>
      <name val="Trebuchet MS"/>
      <family val="2"/>
    </font>
    <font>
      <b/>
      <sz val="14"/>
      <name val="Trebuchet MS"/>
      <family val="2"/>
    </font>
    <font>
      <b/>
      <sz val="20"/>
      <color indexed="10"/>
      <name val="Trebuchet MS"/>
      <family val="2"/>
    </font>
    <font>
      <sz val="20"/>
      <name val="Trebuchet MS"/>
      <family val="2"/>
    </font>
    <font>
      <b/>
      <sz val="10"/>
      <color indexed="61"/>
      <name val="Trebuchet MS"/>
      <family val="2"/>
    </font>
    <font>
      <sz val="20"/>
      <color indexed="12"/>
      <name val="Trebuchet MS"/>
      <family val="2"/>
    </font>
    <font>
      <sz val="20"/>
      <color indexed="10"/>
      <name val="Trebuchet MS"/>
      <family val="2"/>
    </font>
    <font>
      <b/>
      <sz val="14"/>
      <color indexed="12"/>
      <name val="Trebuchet MS"/>
      <family val="2"/>
    </font>
    <font>
      <b/>
      <sz val="14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rebuchet MS"/>
      <family val="2"/>
    </font>
    <font>
      <b/>
      <sz val="26"/>
      <color indexed="12"/>
      <name val="Trebuchet MS"/>
      <family val="2"/>
    </font>
    <font>
      <sz val="26"/>
      <name val="Arial"/>
      <family val="0"/>
    </font>
    <font>
      <sz val="12"/>
      <name val="Trebuchet MS"/>
      <family val="2"/>
    </font>
    <font>
      <b/>
      <sz val="26"/>
      <color indexed="10"/>
      <name val="Trebuchet MS"/>
      <family val="2"/>
    </font>
    <font>
      <b/>
      <sz val="16"/>
      <color indexed="10"/>
      <name val="Trebuchet MS"/>
      <family val="2"/>
    </font>
    <font>
      <b/>
      <sz val="16"/>
      <color indexed="10"/>
      <name val="Arial"/>
      <family val="2"/>
    </font>
    <font>
      <b/>
      <sz val="12"/>
      <color indexed="10"/>
      <name val="Trebuchet M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4" borderId="1" xfId="0" applyFont="1" applyFill="1" applyBorder="1" applyAlignment="1">
      <alignment/>
    </xf>
    <xf numFmtId="0" fontId="7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4" borderId="0" xfId="0" applyFont="1" applyFill="1" applyAlignment="1">
      <alignment wrapText="1"/>
    </xf>
    <xf numFmtId="2" fontId="5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2" xfId="0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4" borderId="2" xfId="0" applyFont="1" applyFill="1" applyBorder="1" applyAlignment="1">
      <alignment wrapText="1"/>
    </xf>
    <xf numFmtId="2" fontId="2" fillId="4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4" borderId="2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2" fillId="4" borderId="3" xfId="0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2" xfId="0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/>
    </xf>
    <xf numFmtId="1" fontId="7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Alignment="1">
      <alignment/>
    </xf>
    <xf numFmtId="2" fontId="7" fillId="4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1" fontId="7" fillId="5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/>
    </xf>
    <xf numFmtId="1" fontId="1" fillId="6" borderId="1" xfId="0" applyNumberFormat="1" applyFont="1" applyFill="1" applyBorder="1" applyAlignment="1">
      <alignment/>
    </xf>
    <xf numFmtId="1" fontId="7" fillId="5" borderId="1" xfId="0" applyNumberFormat="1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4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3" fillId="0" borderId="0" xfId="0" applyFont="1" applyAlignment="1">
      <alignment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4" fillId="5" borderId="9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4" fillId="3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" fillId="3" borderId="5" xfId="0" applyNumberFormat="1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2" xfId="0" applyFill="1" applyBorder="1" applyAlignment="1">
      <alignment wrapText="1"/>
    </xf>
    <xf numFmtId="0" fontId="27" fillId="5" borderId="0" xfId="0" applyFont="1" applyFill="1" applyAlignment="1">
      <alignment/>
    </xf>
    <xf numFmtId="0" fontId="28" fillId="6" borderId="0" xfId="0" applyFont="1" applyFill="1" applyAlignment="1">
      <alignment/>
    </xf>
    <xf numFmtId="2" fontId="1" fillId="4" borderId="1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2" fontId="1" fillId="5" borderId="1" xfId="0" applyNumberFormat="1" applyFont="1" applyFill="1" applyBorder="1" applyAlignment="1">
      <alignment/>
    </xf>
    <xf numFmtId="0" fontId="0" fillId="8" borderId="2" xfId="0" applyFill="1" applyBorder="1" applyAlignment="1">
      <alignment/>
    </xf>
    <xf numFmtId="0" fontId="2" fillId="8" borderId="2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8" fillId="8" borderId="2" xfId="0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2" fontId="31" fillId="9" borderId="9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7" fillId="4" borderId="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24" fillId="3" borderId="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1" fontId="20" fillId="3" borderId="0" xfId="0" applyNumberFormat="1" applyFont="1" applyFill="1" applyAlignment="1">
      <alignment/>
    </xf>
    <xf numFmtId="0" fontId="34" fillId="0" borderId="0" xfId="0" applyFont="1" applyAlignment="1">
      <alignment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</a:t>
            </a:r>
            <a:r>
              <a:rPr lang="en-US" cap="none" sz="2000" b="1" i="0" u="none" baseline="0"/>
              <a:t> Dersler</a:t>
            </a:r>
          </a:p>
        </c:rich>
      </c:tx>
      <c:layout>
        <c:manualLayout>
          <c:xMode val="factor"/>
          <c:yMode val="factor"/>
          <c:x val="0.005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264"/>
          <c:y val="0.28125"/>
          <c:w val="0.367"/>
          <c:h val="0.48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3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Değerlendirme'!$B$3:$B$7</c:f>
              <c:numCache>
                <c:ptCount val="5"/>
                <c:pt idx="0">
                  <c:v>75</c:v>
                </c:pt>
                <c:pt idx="1">
                  <c:v>63</c:v>
                </c:pt>
                <c:pt idx="2">
                  <c:v>65</c:v>
                </c:pt>
                <c:pt idx="3">
                  <c:v>40</c:v>
                </c:pt>
                <c:pt idx="4">
                  <c:v>67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Seçime Bağlı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9625"/>
          <c:y val="0.361"/>
          <c:w val="0.41375"/>
          <c:h val="0.56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54"/>
          </c:dPt>
          <c:dPt>
            <c:idx val="4"/>
            <c:explosion val="6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Değerlendirme'!$C$3:$C$7</c:f>
              <c:numCache>
                <c:ptCount val="5"/>
                <c:pt idx="0">
                  <c:v>6.5</c:v>
                </c:pt>
                <c:pt idx="1">
                  <c:v>10.5</c:v>
                </c:pt>
                <c:pt idx="2">
                  <c:v>7.5</c:v>
                </c:pt>
                <c:pt idx="3">
                  <c:v>4.5</c:v>
                </c:pt>
                <c:pt idx="4">
                  <c:v>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Y. 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336"/>
          <c:y val="0.33225"/>
          <c:w val="0.44775"/>
          <c:h val="0.42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Değerlendirme'!$D$3:$D$7</c:f>
              <c:numCache>
                <c:ptCount val="5"/>
                <c:pt idx="0">
                  <c:v>21.75</c:v>
                </c:pt>
                <c:pt idx="1">
                  <c:v>65.75</c:v>
                </c:pt>
                <c:pt idx="2">
                  <c:v>47</c:v>
                </c:pt>
                <c:pt idx="3">
                  <c:v>21</c:v>
                </c:pt>
                <c:pt idx="4">
                  <c:v>70.75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Y. 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Seçime Bağlı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2"/>
          <c:y val="0.4405"/>
          <c:w val="0.4565"/>
          <c:h val="0.36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Değerlendirme'!$E$3:$E$7</c:f>
              <c:numCache>
                <c:ptCount val="5"/>
                <c:pt idx="0">
                  <c:v>0</c:v>
                </c:pt>
                <c:pt idx="1">
                  <c:v>21</c:v>
                </c:pt>
                <c:pt idx="2">
                  <c:v>6</c:v>
                </c:pt>
                <c:pt idx="3">
                  <c:v>12</c:v>
                </c:pt>
                <c:pt idx="4">
                  <c:v>19.5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+ Y.Lisans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5"/>
          <c:y val="0.35975"/>
          <c:w val="0.60975"/>
          <c:h val="0.39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Değerlendirme'!$F$3:$F$7</c:f>
              <c:numCache>
                <c:ptCount val="5"/>
                <c:pt idx="0">
                  <c:v>96.75</c:v>
                </c:pt>
                <c:pt idx="1">
                  <c:v>128.75</c:v>
                </c:pt>
                <c:pt idx="2">
                  <c:v>112</c:v>
                </c:pt>
                <c:pt idx="3">
                  <c:v>61</c:v>
                </c:pt>
                <c:pt idx="4">
                  <c:v>137.75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+ Y.Lisans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Seçime Bağlı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5"/>
          <c:y val="0.3745"/>
          <c:w val="0.5885"/>
          <c:h val="0.430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Değerlendirme'!$G$3:$G$7</c:f>
              <c:numCache>
                <c:ptCount val="5"/>
                <c:pt idx="0">
                  <c:v>6.5</c:v>
                </c:pt>
                <c:pt idx="1">
                  <c:v>31.5</c:v>
                </c:pt>
                <c:pt idx="2">
                  <c:v>13.5</c:v>
                </c:pt>
                <c:pt idx="3">
                  <c:v>16.5</c:v>
                </c:pt>
                <c:pt idx="4">
                  <c:v>22.5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Lisans+Y.Lisans /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Zorunlu+Seçime Bağlı 
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Tüm Dersler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8025"/>
          <c:w val="0.5015"/>
          <c:h val="0.3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>
                <c:ptCount val="5"/>
                <c:pt idx="0">
                  <c:v>Taşıyıcı Sistemler</c:v>
                </c:pt>
                <c:pt idx="1">
                  <c:v>Fiziksel Çevre Kontrolü</c:v>
                </c:pt>
                <c:pt idx="2">
                  <c:v>Yapı Elemanları</c:v>
                </c:pt>
                <c:pt idx="3">
                  <c:v>Yapı Malzemesi</c:v>
                </c:pt>
                <c:pt idx="4">
                  <c:v>Proje ve Yapım Yönetimi</c:v>
                </c:pt>
              </c:strCache>
            </c:strRef>
          </c:cat>
          <c:val>
            <c:numRef>
              <c:f>'İstatistik Değerlendirme'!$H$3:$H$7</c:f>
              <c:numCache>
                <c:ptCount val="5"/>
                <c:pt idx="0">
                  <c:v>103.25</c:v>
                </c:pt>
                <c:pt idx="1">
                  <c:v>160.25</c:v>
                </c:pt>
                <c:pt idx="2">
                  <c:v>125.5</c:v>
                </c:pt>
                <c:pt idx="3">
                  <c:v>77.5</c:v>
                </c:pt>
                <c:pt idx="4">
                  <c:v>160.25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7</xdr:col>
      <xdr:colOff>352425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</xdr:row>
      <xdr:rowOff>57150</xdr:rowOff>
    </xdr:from>
    <xdr:to>
      <xdr:col>6</xdr:col>
      <xdr:colOff>257175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4695825" y="1628775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114300</xdr:rowOff>
    </xdr:from>
    <xdr:to>
      <xdr:col>3</xdr:col>
      <xdr:colOff>600075</xdr:colOff>
      <xdr:row>1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2771775" y="1447800"/>
          <a:ext cx="504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12</xdr:row>
      <xdr:rowOff>600075</xdr:rowOff>
    </xdr:from>
    <xdr:to>
      <xdr:col>3</xdr:col>
      <xdr:colOff>590550</xdr:colOff>
      <xdr:row>12</xdr:row>
      <xdr:rowOff>600075</xdr:rowOff>
    </xdr:to>
    <xdr:sp>
      <xdr:nvSpPr>
        <xdr:cNvPr id="1" name="Line 1"/>
        <xdr:cNvSpPr>
          <a:spLocks/>
        </xdr:cNvSpPr>
      </xdr:nvSpPr>
      <xdr:spPr>
        <a:xfrm flipH="1">
          <a:off x="2762250" y="5200650"/>
          <a:ext cx="504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10</xdr:row>
      <xdr:rowOff>342900</xdr:rowOff>
    </xdr:from>
    <xdr:to>
      <xdr:col>7</xdr:col>
      <xdr:colOff>352425</xdr:colOff>
      <xdr:row>11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5391150" y="4276725"/>
          <a:ext cx="0" cy="3143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14</xdr:row>
      <xdr:rowOff>0</xdr:rowOff>
    </xdr:from>
    <xdr:to>
      <xdr:col>7</xdr:col>
      <xdr:colOff>371475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5734050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9525</xdr:rowOff>
    </xdr:from>
    <xdr:to>
      <xdr:col>8</xdr:col>
      <xdr:colOff>9525</xdr:colOff>
      <xdr:row>44</xdr:row>
      <xdr:rowOff>123825</xdr:rowOff>
    </xdr:to>
    <xdr:graphicFrame>
      <xdr:nvGraphicFramePr>
        <xdr:cNvPr id="1" name="Chart 9"/>
        <xdr:cNvGraphicFramePr/>
      </xdr:nvGraphicFramePr>
      <xdr:xfrm>
        <a:off x="38100" y="6486525"/>
        <a:ext cx="7077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45</xdr:row>
      <xdr:rowOff>9525</xdr:rowOff>
    </xdr:from>
    <xdr:to>
      <xdr:col>8</xdr:col>
      <xdr:colOff>9525</xdr:colOff>
      <xdr:row>64</xdr:row>
      <xdr:rowOff>9525</xdr:rowOff>
    </xdr:to>
    <xdr:graphicFrame>
      <xdr:nvGraphicFramePr>
        <xdr:cNvPr id="2" name="Chart 10"/>
        <xdr:cNvGraphicFramePr/>
      </xdr:nvGraphicFramePr>
      <xdr:xfrm>
        <a:off x="57150" y="9401175"/>
        <a:ext cx="70580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57150</xdr:colOff>
      <xdr:row>64</xdr:row>
      <xdr:rowOff>38100</xdr:rowOff>
    </xdr:from>
    <xdr:to>
      <xdr:col>8</xdr:col>
      <xdr:colOff>9525</xdr:colOff>
      <xdr:row>85</xdr:row>
      <xdr:rowOff>142875</xdr:rowOff>
    </xdr:to>
    <xdr:graphicFrame>
      <xdr:nvGraphicFramePr>
        <xdr:cNvPr id="3" name="Chart 11"/>
        <xdr:cNvGraphicFramePr/>
      </xdr:nvGraphicFramePr>
      <xdr:xfrm>
        <a:off x="57150" y="12506325"/>
        <a:ext cx="70580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86</xdr:row>
      <xdr:rowOff>28575</xdr:rowOff>
    </xdr:from>
    <xdr:to>
      <xdr:col>8</xdr:col>
      <xdr:colOff>0</xdr:colOff>
      <xdr:row>108</xdr:row>
      <xdr:rowOff>104775</xdr:rowOff>
    </xdr:to>
    <xdr:graphicFrame>
      <xdr:nvGraphicFramePr>
        <xdr:cNvPr id="4" name="Chart 12"/>
        <xdr:cNvGraphicFramePr/>
      </xdr:nvGraphicFramePr>
      <xdr:xfrm>
        <a:off x="47625" y="16059150"/>
        <a:ext cx="70580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108</xdr:row>
      <xdr:rowOff>142875</xdr:rowOff>
    </xdr:from>
    <xdr:to>
      <xdr:col>8</xdr:col>
      <xdr:colOff>0</xdr:colOff>
      <xdr:row>131</xdr:row>
      <xdr:rowOff>152400</xdr:rowOff>
    </xdr:to>
    <xdr:graphicFrame>
      <xdr:nvGraphicFramePr>
        <xdr:cNvPr id="5" name="Chart 13"/>
        <xdr:cNvGraphicFramePr/>
      </xdr:nvGraphicFramePr>
      <xdr:xfrm>
        <a:off x="57150" y="19735800"/>
        <a:ext cx="70485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132</xdr:row>
      <xdr:rowOff>38100</xdr:rowOff>
    </xdr:from>
    <xdr:to>
      <xdr:col>7</xdr:col>
      <xdr:colOff>600075</xdr:colOff>
      <xdr:row>156</xdr:row>
      <xdr:rowOff>57150</xdr:rowOff>
    </xdr:to>
    <xdr:graphicFrame>
      <xdr:nvGraphicFramePr>
        <xdr:cNvPr id="6" name="Chart 15"/>
        <xdr:cNvGraphicFramePr/>
      </xdr:nvGraphicFramePr>
      <xdr:xfrm>
        <a:off x="66675" y="23517225"/>
        <a:ext cx="7029450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156</xdr:row>
      <xdr:rowOff>95250</xdr:rowOff>
    </xdr:from>
    <xdr:to>
      <xdr:col>8</xdr:col>
      <xdr:colOff>0</xdr:colOff>
      <xdr:row>178</xdr:row>
      <xdr:rowOff>19050</xdr:rowOff>
    </xdr:to>
    <xdr:graphicFrame>
      <xdr:nvGraphicFramePr>
        <xdr:cNvPr id="7" name="Chart 17"/>
        <xdr:cNvGraphicFramePr/>
      </xdr:nvGraphicFramePr>
      <xdr:xfrm>
        <a:off x="66675" y="27460575"/>
        <a:ext cx="703897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tabSelected="1" workbookViewId="0" topLeftCell="A1">
      <selection activeCell="F16" sqref="F16"/>
    </sheetView>
  </sheetViews>
  <sheetFormatPr defaultColWidth="9.140625" defaultRowHeight="12.75"/>
  <sheetData>
    <row r="2" ht="12.75">
      <c r="B2" t="s">
        <v>442</v>
      </c>
    </row>
    <row r="3" ht="12.75">
      <c r="B3" t="s">
        <v>443</v>
      </c>
    </row>
    <row r="5" ht="20.25">
      <c r="B5" s="145" t="s">
        <v>445</v>
      </c>
    </row>
    <row r="7" ht="12.75">
      <c r="B7" t="s">
        <v>454</v>
      </c>
    </row>
    <row r="8" ht="12.75">
      <c r="B8" t="s">
        <v>453</v>
      </c>
    </row>
    <row r="9" ht="12.75">
      <c r="B9" t="s">
        <v>452</v>
      </c>
    </row>
    <row r="10" ht="12.75">
      <c r="B10" t="s">
        <v>451</v>
      </c>
    </row>
    <row r="11" ht="12.75">
      <c r="B11" t="s">
        <v>444</v>
      </c>
    </row>
    <row r="12" ht="12.75">
      <c r="B12" t="s">
        <v>449</v>
      </c>
    </row>
    <row r="13" ht="12.75">
      <c r="B13" t="s">
        <v>450</v>
      </c>
    </row>
    <row r="16" ht="20.25">
      <c r="B16" s="145" t="s">
        <v>447</v>
      </c>
    </row>
    <row r="18" ht="12.75">
      <c r="B18" t="s">
        <v>448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4" sqref="A14"/>
    </sheetView>
  </sheetViews>
  <sheetFormatPr defaultColWidth="9.140625" defaultRowHeight="12.75"/>
  <cols>
    <col min="1" max="1" width="50.00390625" style="2" customWidth="1"/>
    <col min="2" max="16384" width="9.140625" style="2" customWidth="1"/>
  </cols>
  <sheetData>
    <row r="1" ht="42.75" customHeight="1">
      <c r="A1" s="85" t="s">
        <v>214</v>
      </c>
    </row>
    <row r="2" spans="1:2" ht="15">
      <c r="A2" s="31" t="s">
        <v>215</v>
      </c>
      <c r="B2" s="33">
        <v>1</v>
      </c>
    </row>
    <row r="3" spans="1:2" ht="15">
      <c r="A3" s="31" t="s">
        <v>216</v>
      </c>
      <c r="B3" s="33">
        <v>0.75</v>
      </c>
    </row>
    <row r="4" spans="1:2" ht="15">
      <c r="A4" s="31" t="s">
        <v>217</v>
      </c>
      <c r="B4" s="33">
        <v>0.5</v>
      </c>
    </row>
    <row r="5" spans="1:2" ht="15">
      <c r="A5" s="31" t="s">
        <v>218</v>
      </c>
      <c r="B5" s="33">
        <v>0.5</v>
      </c>
    </row>
    <row r="6" spans="1:2" ht="15">
      <c r="A6" s="31" t="s">
        <v>440</v>
      </c>
      <c r="B6" s="139">
        <v>0.5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="75" zoomScaleNormal="75" workbookViewId="0" topLeftCell="A41">
      <selection activeCell="E49" sqref="E49"/>
    </sheetView>
  </sheetViews>
  <sheetFormatPr defaultColWidth="9.140625" defaultRowHeight="12.75"/>
  <cols>
    <col min="1" max="1" width="8.421875" style="2" customWidth="1"/>
    <col min="2" max="2" width="34.7109375" style="2" customWidth="1"/>
    <col min="3" max="3" width="12.00390625" style="2" customWidth="1"/>
    <col min="4" max="4" width="8.57421875" style="2" bestFit="1" customWidth="1"/>
    <col min="5" max="5" width="6.57421875" style="2" customWidth="1"/>
    <col min="6" max="6" width="5.28125" style="2" bestFit="1" customWidth="1"/>
    <col min="7" max="8" width="9.140625" style="2" customWidth="1"/>
    <col min="9" max="9" width="7.140625" style="2" customWidth="1"/>
    <col min="10" max="10" width="4.8515625" style="91" bestFit="1" customWidth="1"/>
    <col min="11" max="11" width="7.140625" style="2" bestFit="1" customWidth="1"/>
    <col min="12" max="13" width="9.00390625" style="2" customWidth="1"/>
    <col min="14" max="14" width="9.140625" style="2" customWidth="1"/>
    <col min="15" max="15" width="12.8515625" style="2" bestFit="1" customWidth="1"/>
    <col min="16" max="16" width="12.421875" style="2" customWidth="1"/>
    <col min="17" max="16384" width="9.140625" style="2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87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186</v>
      </c>
      <c r="I2" s="35" t="s">
        <v>5</v>
      </c>
      <c r="J2" s="88" t="s">
        <v>6</v>
      </c>
      <c r="K2" s="35" t="s">
        <v>49</v>
      </c>
      <c r="L2" s="35" t="s">
        <v>191</v>
      </c>
      <c r="M2" s="35" t="s">
        <v>192</v>
      </c>
      <c r="O2" s="20" t="s">
        <v>56</v>
      </c>
      <c r="P2" s="19"/>
    </row>
    <row r="3" spans="1:16" ht="15">
      <c r="A3" s="31" t="s">
        <v>206</v>
      </c>
      <c r="B3" s="31" t="s">
        <v>207</v>
      </c>
      <c r="C3" s="34" t="s">
        <v>64</v>
      </c>
      <c r="D3" s="31" t="s">
        <v>17</v>
      </c>
      <c r="E3" s="31" t="s">
        <v>27</v>
      </c>
      <c r="F3" s="31">
        <v>4</v>
      </c>
      <c r="G3" s="31">
        <v>0</v>
      </c>
      <c r="H3" s="31">
        <f>F3+G3</f>
        <v>4</v>
      </c>
      <c r="I3" s="31">
        <f>F3+(G3/2)</f>
        <v>4</v>
      </c>
      <c r="J3" s="89" t="s">
        <v>23</v>
      </c>
      <c r="K3" s="32">
        <f>'Parametre ve Katsayılar'!B2</f>
        <v>1</v>
      </c>
      <c r="L3" s="32">
        <f>I3*K3</f>
        <v>4</v>
      </c>
      <c r="M3" s="32">
        <f>H3*K3</f>
        <v>4</v>
      </c>
      <c r="O3" s="24" t="s">
        <v>64</v>
      </c>
      <c r="P3" s="24">
        <v>1</v>
      </c>
    </row>
    <row r="4" spans="1:16" ht="15">
      <c r="A4" s="31" t="s">
        <v>206</v>
      </c>
      <c r="B4" s="31" t="s">
        <v>207</v>
      </c>
      <c r="C4" s="34" t="s">
        <v>65</v>
      </c>
      <c r="D4" s="31" t="s">
        <v>17</v>
      </c>
      <c r="E4" s="31" t="s">
        <v>27</v>
      </c>
      <c r="F4" s="31">
        <v>4</v>
      </c>
      <c r="G4" s="31">
        <v>0</v>
      </c>
      <c r="H4" s="31">
        <f aca="true" t="shared" si="0" ref="H4:H35">F4+G4</f>
        <v>4</v>
      </c>
      <c r="I4" s="31">
        <f aca="true" t="shared" si="1" ref="I4:I33">F4+(G4/2)</f>
        <v>4</v>
      </c>
      <c r="J4" s="89" t="s">
        <v>23</v>
      </c>
      <c r="K4" s="32">
        <f>'Parametre ve Katsayılar'!B2</f>
        <v>1</v>
      </c>
      <c r="L4" s="32">
        <f aca="true" t="shared" si="2" ref="L4:L35">I4*K4</f>
        <v>4</v>
      </c>
      <c r="M4" s="32">
        <f aca="true" t="shared" si="3" ref="M4:M35">H4*K4</f>
        <v>4</v>
      </c>
      <c r="O4" s="24" t="s">
        <v>65</v>
      </c>
      <c r="P4" s="24">
        <v>1</v>
      </c>
    </row>
    <row r="5" spans="1:16" ht="15">
      <c r="A5" s="31" t="s">
        <v>206</v>
      </c>
      <c r="B5" s="31" t="s">
        <v>207</v>
      </c>
      <c r="C5" s="34" t="s">
        <v>319</v>
      </c>
      <c r="D5" s="31" t="s">
        <v>17</v>
      </c>
      <c r="E5" s="31" t="s">
        <v>27</v>
      </c>
      <c r="F5" s="31">
        <v>4</v>
      </c>
      <c r="G5" s="31">
        <v>0</v>
      </c>
      <c r="H5" s="31">
        <f t="shared" si="0"/>
        <v>4</v>
      </c>
      <c r="I5" s="31">
        <f t="shared" si="1"/>
        <v>4</v>
      </c>
      <c r="J5" s="89" t="s">
        <v>23</v>
      </c>
      <c r="K5" s="32">
        <f>'Parametre ve Katsayılar'!B2</f>
        <v>1</v>
      </c>
      <c r="L5" s="32">
        <f t="shared" si="2"/>
        <v>4</v>
      </c>
      <c r="M5" s="32">
        <f t="shared" si="3"/>
        <v>4</v>
      </c>
      <c r="O5" s="24" t="s">
        <v>66</v>
      </c>
      <c r="P5" s="24">
        <v>1</v>
      </c>
    </row>
    <row r="6" spans="1:16" ht="15">
      <c r="A6" s="31" t="s">
        <v>208</v>
      </c>
      <c r="B6" s="31" t="s">
        <v>209</v>
      </c>
      <c r="C6" s="34" t="s">
        <v>64</v>
      </c>
      <c r="D6" s="31" t="s">
        <v>17</v>
      </c>
      <c r="E6" s="31" t="s">
        <v>18</v>
      </c>
      <c r="F6" s="31">
        <v>1</v>
      </c>
      <c r="G6" s="31">
        <v>1</v>
      </c>
      <c r="H6" s="31">
        <f t="shared" si="0"/>
        <v>2</v>
      </c>
      <c r="I6" s="31">
        <f t="shared" si="1"/>
        <v>1.5</v>
      </c>
      <c r="J6" s="89" t="s">
        <v>23</v>
      </c>
      <c r="K6" s="32">
        <f>'Parametre ve Katsayılar'!B2</f>
        <v>1</v>
      </c>
      <c r="L6" s="32">
        <f t="shared" si="2"/>
        <v>1.5</v>
      </c>
      <c r="M6" s="32">
        <f t="shared" si="3"/>
        <v>2</v>
      </c>
      <c r="O6" s="24" t="s">
        <v>67</v>
      </c>
      <c r="P6" s="24">
        <v>1</v>
      </c>
    </row>
    <row r="7" spans="1:16" ht="15">
      <c r="A7" s="31" t="s">
        <v>208</v>
      </c>
      <c r="B7" s="31" t="s">
        <v>209</v>
      </c>
      <c r="C7" s="34" t="s">
        <v>65</v>
      </c>
      <c r="D7" s="31" t="s">
        <v>17</v>
      </c>
      <c r="E7" s="31" t="s">
        <v>18</v>
      </c>
      <c r="F7" s="31">
        <v>1</v>
      </c>
      <c r="G7" s="31">
        <v>1</v>
      </c>
      <c r="H7" s="31">
        <f t="shared" si="0"/>
        <v>2</v>
      </c>
      <c r="I7" s="31">
        <f t="shared" si="1"/>
        <v>1.5</v>
      </c>
      <c r="J7" s="89" t="s">
        <v>23</v>
      </c>
      <c r="K7" s="32">
        <f>'Parametre ve Katsayılar'!B2</f>
        <v>1</v>
      </c>
      <c r="L7" s="32">
        <f t="shared" si="2"/>
        <v>1.5</v>
      </c>
      <c r="M7" s="32">
        <f t="shared" si="3"/>
        <v>2</v>
      </c>
      <c r="O7" s="24" t="s">
        <v>68</v>
      </c>
      <c r="P7" s="24">
        <v>1</v>
      </c>
    </row>
    <row r="8" spans="1:16" ht="15">
      <c r="A8" s="31" t="s">
        <v>208</v>
      </c>
      <c r="B8" s="31" t="s">
        <v>209</v>
      </c>
      <c r="C8" s="34" t="s">
        <v>319</v>
      </c>
      <c r="D8" s="31" t="s">
        <v>17</v>
      </c>
      <c r="E8" s="31" t="s">
        <v>18</v>
      </c>
      <c r="F8" s="31">
        <v>1</v>
      </c>
      <c r="G8" s="31">
        <v>1</v>
      </c>
      <c r="H8" s="31">
        <f t="shared" si="0"/>
        <v>2</v>
      </c>
      <c r="I8" s="31">
        <f t="shared" si="1"/>
        <v>1.5</v>
      </c>
      <c r="J8" s="89" t="s">
        <v>23</v>
      </c>
      <c r="K8" s="32">
        <f>'Parametre ve Katsayılar'!B2</f>
        <v>1</v>
      </c>
      <c r="L8" s="32">
        <f t="shared" si="2"/>
        <v>1.5</v>
      </c>
      <c r="M8" s="32">
        <f t="shared" si="3"/>
        <v>2</v>
      </c>
      <c r="O8" s="24" t="s">
        <v>71</v>
      </c>
      <c r="P8" s="24">
        <v>1</v>
      </c>
    </row>
    <row r="9" spans="1:16" ht="15">
      <c r="A9" s="31" t="s">
        <v>211</v>
      </c>
      <c r="B9" s="31" t="s">
        <v>210</v>
      </c>
      <c r="C9" s="34" t="s">
        <v>320</v>
      </c>
      <c r="D9" s="31" t="s">
        <v>17</v>
      </c>
      <c r="E9" s="31" t="s">
        <v>18</v>
      </c>
      <c r="F9" s="31">
        <v>1</v>
      </c>
      <c r="G9" s="31">
        <v>1</v>
      </c>
      <c r="H9" s="31">
        <f t="shared" si="0"/>
        <v>2</v>
      </c>
      <c r="I9" s="31">
        <f t="shared" si="1"/>
        <v>1.5</v>
      </c>
      <c r="J9" s="89" t="s">
        <v>23</v>
      </c>
      <c r="K9" s="32">
        <f>'Parametre ve Katsayılar'!B2</f>
        <v>1</v>
      </c>
      <c r="L9" s="32">
        <f t="shared" si="2"/>
        <v>1.5</v>
      </c>
      <c r="M9" s="32">
        <f t="shared" si="3"/>
        <v>2</v>
      </c>
      <c r="O9" s="24"/>
      <c r="P9" s="24"/>
    </row>
    <row r="10" spans="1:16" ht="15">
      <c r="A10" s="31" t="s">
        <v>211</v>
      </c>
      <c r="B10" s="31" t="s">
        <v>210</v>
      </c>
      <c r="C10" s="34" t="s">
        <v>321</v>
      </c>
      <c r="D10" s="31" t="s">
        <v>17</v>
      </c>
      <c r="E10" s="31" t="s">
        <v>18</v>
      </c>
      <c r="F10" s="31">
        <v>1</v>
      </c>
      <c r="G10" s="31">
        <v>1</v>
      </c>
      <c r="H10" s="31">
        <f t="shared" si="0"/>
        <v>2</v>
      </c>
      <c r="I10" s="31">
        <f t="shared" si="1"/>
        <v>1.5</v>
      </c>
      <c r="J10" s="89" t="s">
        <v>23</v>
      </c>
      <c r="K10" s="32">
        <f>'Parametre ve Katsayılar'!B2</f>
        <v>1</v>
      </c>
      <c r="L10" s="32">
        <f t="shared" si="2"/>
        <v>1.5</v>
      </c>
      <c r="M10" s="32">
        <f t="shared" si="3"/>
        <v>2</v>
      </c>
      <c r="O10" s="24"/>
      <c r="P10" s="24"/>
    </row>
    <row r="11" spans="1:16" ht="15">
      <c r="A11" s="31" t="s">
        <v>211</v>
      </c>
      <c r="B11" s="31" t="s">
        <v>210</v>
      </c>
      <c r="C11" s="34" t="s">
        <v>322</v>
      </c>
      <c r="D11" s="31" t="s">
        <v>17</v>
      </c>
      <c r="E11" s="31" t="s">
        <v>18</v>
      </c>
      <c r="F11" s="31">
        <v>1</v>
      </c>
      <c r="G11" s="31">
        <v>1</v>
      </c>
      <c r="H11" s="31">
        <f t="shared" si="0"/>
        <v>2</v>
      </c>
      <c r="I11" s="31">
        <f t="shared" si="1"/>
        <v>1.5</v>
      </c>
      <c r="J11" s="89" t="s">
        <v>23</v>
      </c>
      <c r="K11" s="32">
        <f>'Parametre ve Katsayılar'!B2</f>
        <v>1</v>
      </c>
      <c r="L11" s="32">
        <f t="shared" si="2"/>
        <v>1.5</v>
      </c>
      <c r="M11" s="32">
        <f t="shared" si="3"/>
        <v>2</v>
      </c>
      <c r="O11" s="24"/>
      <c r="P11" s="24"/>
    </row>
    <row r="12" spans="1:16" ht="15">
      <c r="A12" s="31" t="s">
        <v>213</v>
      </c>
      <c r="B12" s="31" t="s">
        <v>212</v>
      </c>
      <c r="C12" s="34" t="s">
        <v>323</v>
      </c>
      <c r="D12" s="31" t="s">
        <v>17</v>
      </c>
      <c r="E12" s="31" t="s">
        <v>27</v>
      </c>
      <c r="F12" s="31">
        <v>2</v>
      </c>
      <c r="G12" s="31">
        <v>2</v>
      </c>
      <c r="H12" s="31">
        <f t="shared" si="0"/>
        <v>4</v>
      </c>
      <c r="I12" s="31">
        <f t="shared" si="1"/>
        <v>3</v>
      </c>
      <c r="J12" s="89" t="s">
        <v>23</v>
      </c>
      <c r="K12" s="32">
        <f>'Parametre ve Katsayılar'!B2</f>
        <v>1</v>
      </c>
      <c r="L12" s="32">
        <f t="shared" si="2"/>
        <v>3</v>
      </c>
      <c r="M12" s="32">
        <f t="shared" si="3"/>
        <v>4</v>
      </c>
      <c r="O12" s="24"/>
      <c r="P12" s="24"/>
    </row>
    <row r="13" spans="1:16" ht="15">
      <c r="A13" s="31" t="s">
        <v>213</v>
      </c>
      <c r="B13" s="31" t="s">
        <v>212</v>
      </c>
      <c r="C13" s="34" t="s">
        <v>321</v>
      </c>
      <c r="D13" s="31" t="s">
        <v>17</v>
      </c>
      <c r="E13" s="31" t="s">
        <v>27</v>
      </c>
      <c r="F13" s="31">
        <v>2</v>
      </c>
      <c r="G13" s="31">
        <v>2</v>
      </c>
      <c r="H13" s="31">
        <f t="shared" si="0"/>
        <v>4</v>
      </c>
      <c r="I13" s="31">
        <f t="shared" si="1"/>
        <v>3</v>
      </c>
      <c r="J13" s="89" t="s">
        <v>23</v>
      </c>
      <c r="K13" s="32">
        <f>'Parametre ve Katsayılar'!B2</f>
        <v>1</v>
      </c>
      <c r="L13" s="32">
        <f t="shared" si="2"/>
        <v>3</v>
      </c>
      <c r="M13" s="32">
        <f t="shared" si="3"/>
        <v>4</v>
      </c>
      <c r="O13" s="25"/>
      <c r="P13" s="25"/>
    </row>
    <row r="14" spans="1:16" ht="15">
      <c r="A14" s="31" t="s">
        <v>213</v>
      </c>
      <c r="B14" s="31" t="s">
        <v>212</v>
      </c>
      <c r="C14" s="34" t="s">
        <v>322</v>
      </c>
      <c r="D14" s="31" t="s">
        <v>17</v>
      </c>
      <c r="E14" s="31" t="s">
        <v>27</v>
      </c>
      <c r="F14" s="31">
        <v>2</v>
      </c>
      <c r="G14" s="31">
        <v>2</v>
      </c>
      <c r="H14" s="31">
        <f t="shared" si="0"/>
        <v>4</v>
      </c>
      <c r="I14" s="31">
        <f t="shared" si="1"/>
        <v>3</v>
      </c>
      <c r="J14" s="89" t="s">
        <v>23</v>
      </c>
      <c r="K14" s="32">
        <f>'Parametre ve Katsayılar'!B2</f>
        <v>1</v>
      </c>
      <c r="L14" s="32">
        <f t="shared" si="2"/>
        <v>3</v>
      </c>
      <c r="M14" s="32">
        <f t="shared" si="3"/>
        <v>4</v>
      </c>
      <c r="O14" s="24"/>
      <c r="P14" s="24"/>
    </row>
    <row r="15" spans="1:16" ht="17.25" customHeight="1">
      <c r="A15" s="31"/>
      <c r="B15" s="31" t="s">
        <v>141</v>
      </c>
      <c r="C15" s="34" t="s">
        <v>396</v>
      </c>
      <c r="D15" s="31" t="s">
        <v>17</v>
      </c>
      <c r="E15" s="31"/>
      <c r="F15" s="31">
        <v>2</v>
      </c>
      <c r="G15" s="31">
        <v>6</v>
      </c>
      <c r="H15" s="31">
        <f t="shared" si="0"/>
        <v>8</v>
      </c>
      <c r="I15" s="31">
        <f t="shared" si="1"/>
        <v>5</v>
      </c>
      <c r="J15" s="89"/>
      <c r="K15" s="32">
        <f>'Parametre ve Katsayılar'!B6</f>
        <v>0.5</v>
      </c>
      <c r="L15" s="32">
        <f t="shared" si="2"/>
        <v>2.5</v>
      </c>
      <c r="M15" s="32">
        <f t="shared" si="3"/>
        <v>4</v>
      </c>
      <c r="O15" s="24"/>
      <c r="P15" s="24"/>
    </row>
    <row r="16" spans="1:16" ht="15">
      <c r="A16" s="31"/>
      <c r="B16" s="31" t="s">
        <v>141</v>
      </c>
      <c r="C16" s="34" t="s">
        <v>405</v>
      </c>
      <c r="D16" s="31" t="s">
        <v>17</v>
      </c>
      <c r="E16" s="31"/>
      <c r="F16" s="31">
        <v>2</v>
      </c>
      <c r="G16" s="31">
        <v>6</v>
      </c>
      <c r="H16" s="31">
        <f t="shared" si="0"/>
        <v>8</v>
      </c>
      <c r="I16" s="31">
        <f t="shared" si="1"/>
        <v>5</v>
      </c>
      <c r="J16" s="89" t="s">
        <v>23</v>
      </c>
      <c r="K16" s="32">
        <f>'Parametre ve Katsayılar'!B6</f>
        <v>0.5</v>
      </c>
      <c r="L16" s="32">
        <f t="shared" si="2"/>
        <v>2.5</v>
      </c>
      <c r="M16" s="32">
        <f t="shared" si="3"/>
        <v>4</v>
      </c>
      <c r="O16" s="24"/>
      <c r="P16" s="24"/>
    </row>
    <row r="17" spans="1:16" ht="15">
      <c r="A17" s="31" t="s">
        <v>426</v>
      </c>
      <c r="B17" s="31" t="s">
        <v>427</v>
      </c>
      <c r="C17" s="34" t="s">
        <v>430</v>
      </c>
      <c r="D17" s="31" t="s">
        <v>17</v>
      </c>
      <c r="E17" s="31" t="s">
        <v>18</v>
      </c>
      <c r="F17" s="31">
        <v>0</v>
      </c>
      <c r="G17" s="31">
        <v>2</v>
      </c>
      <c r="H17" s="31">
        <f t="shared" si="0"/>
        <v>2</v>
      </c>
      <c r="I17" s="31">
        <f t="shared" si="1"/>
        <v>1</v>
      </c>
      <c r="J17" s="89"/>
      <c r="K17" s="32">
        <f>'Parametre ve Katsayılar'!B6</f>
        <v>0.5</v>
      </c>
      <c r="L17" s="32">
        <f t="shared" si="2"/>
        <v>0.5</v>
      </c>
      <c r="M17" s="32">
        <f t="shared" si="3"/>
        <v>1</v>
      </c>
      <c r="O17" s="24"/>
      <c r="P17" s="24"/>
    </row>
    <row r="18" spans="1:16" ht="15">
      <c r="A18" s="31" t="s">
        <v>426</v>
      </c>
      <c r="B18" s="31" t="s">
        <v>427</v>
      </c>
      <c r="C18" s="34" t="s">
        <v>405</v>
      </c>
      <c r="D18" s="31" t="s">
        <v>17</v>
      </c>
      <c r="E18" s="31" t="s">
        <v>18</v>
      </c>
      <c r="F18" s="31">
        <v>0</v>
      </c>
      <c r="G18" s="31">
        <v>2</v>
      </c>
      <c r="H18" s="31">
        <f t="shared" si="0"/>
        <v>2</v>
      </c>
      <c r="I18" s="31">
        <f t="shared" si="1"/>
        <v>1</v>
      </c>
      <c r="J18" s="89"/>
      <c r="K18" s="32">
        <f>'Parametre ve Katsayılar'!B6</f>
        <v>0.5</v>
      </c>
      <c r="L18" s="32">
        <f t="shared" si="2"/>
        <v>0.5</v>
      </c>
      <c r="M18" s="32">
        <f t="shared" si="3"/>
        <v>1</v>
      </c>
      <c r="O18" s="24"/>
      <c r="P18" s="24"/>
    </row>
    <row r="19" spans="1:16" ht="15">
      <c r="A19" s="31" t="s">
        <v>426</v>
      </c>
      <c r="B19" s="31" t="s">
        <v>427</v>
      </c>
      <c r="C19" s="34" t="s">
        <v>432</v>
      </c>
      <c r="D19" s="31" t="s">
        <v>17</v>
      </c>
      <c r="E19" s="31" t="s">
        <v>27</v>
      </c>
      <c r="F19" s="31">
        <v>0</v>
      </c>
      <c r="G19" s="31">
        <v>2</v>
      </c>
      <c r="H19" s="31">
        <f t="shared" si="0"/>
        <v>2</v>
      </c>
      <c r="I19" s="31">
        <f t="shared" si="1"/>
        <v>1</v>
      </c>
      <c r="J19" s="89"/>
      <c r="K19" s="32">
        <f>'Parametre ve Katsayılar'!B6</f>
        <v>0.5</v>
      </c>
      <c r="L19" s="32">
        <f t="shared" si="2"/>
        <v>0.5</v>
      </c>
      <c r="M19" s="32">
        <f t="shared" si="3"/>
        <v>1</v>
      </c>
      <c r="O19" s="24"/>
      <c r="P19" s="24"/>
    </row>
    <row r="20" spans="1:16" ht="15">
      <c r="A20" s="31" t="s">
        <v>426</v>
      </c>
      <c r="B20" s="31" t="s">
        <v>427</v>
      </c>
      <c r="C20" s="34" t="s">
        <v>430</v>
      </c>
      <c r="D20" s="31" t="s">
        <v>17</v>
      </c>
      <c r="E20" s="31" t="s">
        <v>27</v>
      </c>
      <c r="F20" s="31">
        <v>0</v>
      </c>
      <c r="G20" s="31">
        <v>2</v>
      </c>
      <c r="H20" s="31">
        <f t="shared" si="0"/>
        <v>2</v>
      </c>
      <c r="I20" s="31">
        <f t="shared" si="1"/>
        <v>1</v>
      </c>
      <c r="J20" s="89"/>
      <c r="K20" s="32">
        <f>'Parametre ve Katsayılar'!B6</f>
        <v>0.5</v>
      </c>
      <c r="L20" s="32">
        <f t="shared" si="2"/>
        <v>0.5</v>
      </c>
      <c r="M20" s="32">
        <f t="shared" si="3"/>
        <v>1</v>
      </c>
      <c r="O20" s="24"/>
      <c r="P20" s="24"/>
    </row>
    <row r="21" spans="1:16" ht="15">
      <c r="A21" s="31" t="s">
        <v>426</v>
      </c>
      <c r="B21" s="31" t="s">
        <v>427</v>
      </c>
      <c r="C21" s="34" t="s">
        <v>434</v>
      </c>
      <c r="D21" s="31" t="s">
        <v>17</v>
      </c>
      <c r="E21" s="31" t="s">
        <v>27</v>
      </c>
      <c r="F21" s="31">
        <v>0</v>
      </c>
      <c r="G21" s="31">
        <v>2</v>
      </c>
      <c r="H21" s="31">
        <f t="shared" si="0"/>
        <v>2</v>
      </c>
      <c r="I21" s="31">
        <f t="shared" si="1"/>
        <v>1</v>
      </c>
      <c r="J21" s="89"/>
      <c r="K21" s="32">
        <f>'Parametre ve Katsayılar'!B6</f>
        <v>0.5</v>
      </c>
      <c r="L21" s="32">
        <f t="shared" si="2"/>
        <v>0.5</v>
      </c>
      <c r="M21" s="32">
        <f t="shared" si="3"/>
        <v>1</v>
      </c>
      <c r="O21" s="24"/>
      <c r="P21" s="24"/>
    </row>
    <row r="22" spans="1:16" ht="15">
      <c r="A22" s="31" t="s">
        <v>426</v>
      </c>
      <c r="B22" s="31" t="s">
        <v>427</v>
      </c>
      <c r="C22" s="34" t="s">
        <v>433</v>
      </c>
      <c r="D22" s="31" t="s">
        <v>17</v>
      </c>
      <c r="E22" s="31" t="s">
        <v>27</v>
      </c>
      <c r="F22" s="31">
        <v>0</v>
      </c>
      <c r="G22" s="31">
        <v>2</v>
      </c>
      <c r="H22" s="31">
        <f t="shared" si="0"/>
        <v>2</v>
      </c>
      <c r="I22" s="31">
        <f t="shared" si="1"/>
        <v>1</v>
      </c>
      <c r="J22" s="89"/>
      <c r="K22" s="32">
        <f>'Parametre ve Katsayılar'!B6</f>
        <v>0.5</v>
      </c>
      <c r="L22" s="32">
        <f t="shared" si="2"/>
        <v>0.5</v>
      </c>
      <c r="M22" s="32">
        <f t="shared" si="3"/>
        <v>1</v>
      </c>
      <c r="O22" s="24"/>
      <c r="P22" s="24"/>
    </row>
    <row r="23" spans="1:16" ht="15">
      <c r="A23" s="31" t="s">
        <v>426</v>
      </c>
      <c r="B23" s="31" t="s">
        <v>427</v>
      </c>
      <c r="C23" s="34" t="s">
        <v>405</v>
      </c>
      <c r="D23" s="31" t="s">
        <v>17</v>
      </c>
      <c r="E23" s="31" t="s">
        <v>27</v>
      </c>
      <c r="F23" s="31">
        <v>0</v>
      </c>
      <c r="G23" s="31">
        <v>2</v>
      </c>
      <c r="H23" s="31">
        <f t="shared" si="0"/>
        <v>2</v>
      </c>
      <c r="I23" s="31">
        <f t="shared" si="1"/>
        <v>1</v>
      </c>
      <c r="J23" s="89"/>
      <c r="K23" s="32">
        <f>'Parametre ve Katsayılar'!B6</f>
        <v>0.5</v>
      </c>
      <c r="L23" s="32">
        <f t="shared" si="2"/>
        <v>0.5</v>
      </c>
      <c r="M23" s="32">
        <f t="shared" si="3"/>
        <v>1</v>
      </c>
      <c r="O23" s="24"/>
      <c r="P23" s="24"/>
    </row>
    <row r="24" spans="1:16" ht="15">
      <c r="A24" s="31" t="s">
        <v>180</v>
      </c>
      <c r="B24" s="31" t="s">
        <v>12</v>
      </c>
      <c r="C24" s="34" t="s">
        <v>64</v>
      </c>
      <c r="D24" s="31" t="s">
        <v>17</v>
      </c>
      <c r="E24" s="31" t="s">
        <v>18</v>
      </c>
      <c r="F24" s="31">
        <v>2</v>
      </c>
      <c r="G24" s="31">
        <v>6</v>
      </c>
      <c r="H24" s="31">
        <f t="shared" si="0"/>
        <v>8</v>
      </c>
      <c r="I24" s="31">
        <f t="shared" si="1"/>
        <v>5</v>
      </c>
      <c r="J24" s="89" t="s">
        <v>23</v>
      </c>
      <c r="K24" s="32">
        <f>'Parametre ve Katsayılar'!B6</f>
        <v>0.5</v>
      </c>
      <c r="L24" s="32">
        <f t="shared" si="2"/>
        <v>2.5</v>
      </c>
      <c r="M24" s="32">
        <f t="shared" si="3"/>
        <v>4</v>
      </c>
      <c r="O24" s="24"/>
      <c r="P24" s="24"/>
    </row>
    <row r="25" spans="1:16" ht="15">
      <c r="A25" s="31" t="s">
        <v>180</v>
      </c>
      <c r="B25" s="31" t="s">
        <v>12</v>
      </c>
      <c r="C25" s="34" t="s">
        <v>65</v>
      </c>
      <c r="D25" s="31" t="s">
        <v>17</v>
      </c>
      <c r="E25" s="31" t="s">
        <v>18</v>
      </c>
      <c r="F25" s="31">
        <v>2</v>
      </c>
      <c r="G25" s="31">
        <v>6</v>
      </c>
      <c r="H25" s="31">
        <f t="shared" si="0"/>
        <v>8</v>
      </c>
      <c r="I25" s="31">
        <f t="shared" si="1"/>
        <v>5</v>
      </c>
      <c r="J25" s="89" t="s">
        <v>23</v>
      </c>
      <c r="K25" s="32">
        <f>'Parametre ve Katsayılar'!B6</f>
        <v>0.5</v>
      </c>
      <c r="L25" s="32">
        <f t="shared" si="2"/>
        <v>2.5</v>
      </c>
      <c r="M25" s="32">
        <f t="shared" si="3"/>
        <v>4</v>
      </c>
      <c r="O25" s="24"/>
      <c r="P25" s="24"/>
    </row>
    <row r="26" spans="1:16" ht="15">
      <c r="A26" s="31" t="s">
        <v>180</v>
      </c>
      <c r="B26" s="31" t="s">
        <v>12</v>
      </c>
      <c r="C26" s="34" t="s">
        <v>66</v>
      </c>
      <c r="D26" s="31" t="s">
        <v>17</v>
      </c>
      <c r="E26" s="31" t="s">
        <v>18</v>
      </c>
      <c r="F26" s="31">
        <v>2</v>
      </c>
      <c r="G26" s="31">
        <v>6</v>
      </c>
      <c r="H26" s="31">
        <f t="shared" si="0"/>
        <v>8</v>
      </c>
      <c r="I26" s="31">
        <f t="shared" si="1"/>
        <v>5</v>
      </c>
      <c r="J26" s="89" t="s">
        <v>23</v>
      </c>
      <c r="K26" s="32">
        <f>'Parametre ve Katsayılar'!B6</f>
        <v>0.5</v>
      </c>
      <c r="L26" s="32">
        <f t="shared" si="2"/>
        <v>2.5</v>
      </c>
      <c r="M26" s="32">
        <f t="shared" si="3"/>
        <v>4</v>
      </c>
      <c r="O26" s="24"/>
      <c r="P26" s="24"/>
    </row>
    <row r="27" spans="1:16" ht="15">
      <c r="A27" s="31" t="s">
        <v>180</v>
      </c>
      <c r="B27" s="31" t="s">
        <v>12</v>
      </c>
      <c r="C27" s="34" t="s">
        <v>321</v>
      </c>
      <c r="D27" s="31" t="s">
        <v>17</v>
      </c>
      <c r="E27" s="31" t="s">
        <v>18</v>
      </c>
      <c r="F27" s="31">
        <v>2</v>
      </c>
      <c r="G27" s="31">
        <v>6</v>
      </c>
      <c r="H27" s="31">
        <f t="shared" si="0"/>
        <v>8</v>
      </c>
      <c r="I27" s="31">
        <f t="shared" si="1"/>
        <v>5</v>
      </c>
      <c r="J27" s="89" t="s">
        <v>23</v>
      </c>
      <c r="K27" s="32">
        <f>'Parametre ve Katsayılar'!B6</f>
        <v>0.5</v>
      </c>
      <c r="L27" s="32">
        <f t="shared" si="2"/>
        <v>2.5</v>
      </c>
      <c r="M27" s="32">
        <f t="shared" si="3"/>
        <v>4</v>
      </c>
      <c r="O27" s="24"/>
      <c r="P27" s="24"/>
    </row>
    <row r="28" spans="1:16" ht="15">
      <c r="A28" s="31" t="s">
        <v>180</v>
      </c>
      <c r="B28" s="31" t="s">
        <v>12</v>
      </c>
      <c r="C28" s="34" t="s">
        <v>319</v>
      </c>
      <c r="D28" s="31" t="s">
        <v>17</v>
      </c>
      <c r="E28" s="31" t="s">
        <v>18</v>
      </c>
      <c r="F28" s="31">
        <v>2</v>
      </c>
      <c r="G28" s="31">
        <v>6</v>
      </c>
      <c r="H28" s="31">
        <f t="shared" si="0"/>
        <v>8</v>
      </c>
      <c r="I28" s="31">
        <f t="shared" si="1"/>
        <v>5</v>
      </c>
      <c r="J28" s="89" t="s">
        <v>23</v>
      </c>
      <c r="K28" s="32">
        <f>'Parametre ve Katsayılar'!B6</f>
        <v>0.5</v>
      </c>
      <c r="L28" s="32">
        <f t="shared" si="2"/>
        <v>2.5</v>
      </c>
      <c r="M28" s="32">
        <f t="shared" si="3"/>
        <v>4</v>
      </c>
      <c r="O28" s="24"/>
      <c r="P28" s="24"/>
    </row>
    <row r="29" spans="1:16" ht="15">
      <c r="A29" s="29" t="s">
        <v>180</v>
      </c>
      <c r="B29" s="29" t="s">
        <v>12</v>
      </c>
      <c r="C29" s="86" t="s">
        <v>322</v>
      </c>
      <c r="D29" s="29" t="s">
        <v>17</v>
      </c>
      <c r="E29" s="29" t="s">
        <v>18</v>
      </c>
      <c r="F29" s="29">
        <v>2</v>
      </c>
      <c r="G29" s="29">
        <v>6</v>
      </c>
      <c r="H29" s="29">
        <f t="shared" si="0"/>
        <v>8</v>
      </c>
      <c r="I29" s="29">
        <f t="shared" si="1"/>
        <v>5</v>
      </c>
      <c r="J29" s="90" t="s">
        <v>23</v>
      </c>
      <c r="K29" s="109">
        <f>'Parametre ve Katsayılar'!B6</f>
        <v>0.5</v>
      </c>
      <c r="L29" s="30">
        <f t="shared" si="2"/>
        <v>2.5</v>
      </c>
      <c r="M29" s="109">
        <f t="shared" si="3"/>
        <v>4</v>
      </c>
      <c r="O29" s="24"/>
      <c r="P29" s="24"/>
    </row>
    <row r="30" spans="1:16" ht="15">
      <c r="A30" s="131" t="s">
        <v>324</v>
      </c>
      <c r="B30" s="24" t="s">
        <v>325</v>
      </c>
      <c r="C30" s="36" t="s">
        <v>322</v>
      </c>
      <c r="D30" s="24" t="s">
        <v>17</v>
      </c>
      <c r="E30" s="24" t="s">
        <v>27</v>
      </c>
      <c r="F30" s="24">
        <v>3</v>
      </c>
      <c r="G30" s="24">
        <v>0</v>
      </c>
      <c r="H30" s="24">
        <f t="shared" si="0"/>
        <v>3</v>
      </c>
      <c r="I30" s="24">
        <f t="shared" si="1"/>
        <v>3</v>
      </c>
      <c r="J30" s="97" t="s">
        <v>30</v>
      </c>
      <c r="K30" s="37">
        <f>'Parametre ve Katsayılar'!B4</f>
        <v>0.5</v>
      </c>
      <c r="L30" s="37">
        <f t="shared" si="2"/>
        <v>1.5</v>
      </c>
      <c r="M30" s="110">
        <f t="shared" si="3"/>
        <v>1.5</v>
      </c>
      <c r="O30" s="24"/>
      <c r="P30" s="24"/>
    </row>
    <row r="31" spans="1:16" ht="15">
      <c r="A31" s="131" t="s">
        <v>326</v>
      </c>
      <c r="B31" s="24" t="s">
        <v>327</v>
      </c>
      <c r="C31" s="36" t="s">
        <v>65</v>
      </c>
      <c r="D31" s="24" t="s">
        <v>17</v>
      </c>
      <c r="E31" s="24" t="s">
        <v>27</v>
      </c>
      <c r="F31" s="24">
        <v>3</v>
      </c>
      <c r="G31" s="24">
        <v>0</v>
      </c>
      <c r="H31" s="24">
        <f t="shared" si="0"/>
        <v>3</v>
      </c>
      <c r="I31" s="24">
        <f t="shared" si="1"/>
        <v>3</v>
      </c>
      <c r="J31" s="97" t="s">
        <v>30</v>
      </c>
      <c r="K31" s="37">
        <f>'Parametre ve Katsayılar'!B4</f>
        <v>0.5</v>
      </c>
      <c r="L31" s="37">
        <f t="shared" si="2"/>
        <v>1.5</v>
      </c>
      <c r="M31" s="110">
        <f t="shared" si="3"/>
        <v>1.5</v>
      </c>
      <c r="O31" s="24"/>
      <c r="P31" s="24"/>
    </row>
    <row r="32" spans="1:16" ht="15">
      <c r="A32" s="24" t="s">
        <v>328</v>
      </c>
      <c r="B32" s="24" t="s">
        <v>329</v>
      </c>
      <c r="C32" s="36" t="s">
        <v>330</v>
      </c>
      <c r="D32" s="24" t="s">
        <v>17</v>
      </c>
      <c r="E32" s="24" t="s">
        <v>18</v>
      </c>
      <c r="F32" s="24">
        <v>0</v>
      </c>
      <c r="G32" s="24">
        <v>0</v>
      </c>
      <c r="H32" s="24">
        <f t="shared" si="0"/>
        <v>0</v>
      </c>
      <c r="I32" s="24">
        <f t="shared" si="1"/>
        <v>0</v>
      </c>
      <c r="J32" s="97" t="s">
        <v>30</v>
      </c>
      <c r="K32" s="37">
        <f>'Parametre ve Katsayılar'!B4</f>
        <v>0.5</v>
      </c>
      <c r="L32" s="37">
        <f t="shared" si="2"/>
        <v>0</v>
      </c>
      <c r="M32" s="110">
        <f t="shared" si="3"/>
        <v>0</v>
      </c>
      <c r="O32" s="24"/>
      <c r="P32" s="24"/>
    </row>
    <row r="33" spans="1:16" ht="15">
      <c r="A33" s="24" t="s">
        <v>331</v>
      </c>
      <c r="B33" s="24" t="s">
        <v>332</v>
      </c>
      <c r="C33" s="36" t="s">
        <v>66</v>
      </c>
      <c r="D33" s="24" t="s">
        <v>333</v>
      </c>
      <c r="E33" s="24" t="s">
        <v>18</v>
      </c>
      <c r="F33" s="24">
        <v>0</v>
      </c>
      <c r="G33" s="24">
        <v>0</v>
      </c>
      <c r="H33" s="24">
        <f t="shared" si="0"/>
        <v>0</v>
      </c>
      <c r="I33" s="24">
        <f t="shared" si="1"/>
        <v>0</v>
      </c>
      <c r="J33" s="97" t="s">
        <v>30</v>
      </c>
      <c r="K33" s="37">
        <f>'Parametre ve Katsayılar'!B4</f>
        <v>0.5</v>
      </c>
      <c r="L33" s="37">
        <f t="shared" si="2"/>
        <v>0</v>
      </c>
      <c r="M33" s="110">
        <f t="shared" si="3"/>
        <v>0</v>
      </c>
      <c r="O33" s="24"/>
      <c r="P33" s="24"/>
    </row>
    <row r="34" spans="1:16" ht="15">
      <c r="A34" s="131"/>
      <c r="B34" s="24" t="s">
        <v>392</v>
      </c>
      <c r="C34" s="36" t="s">
        <v>393</v>
      </c>
      <c r="D34" s="24" t="s">
        <v>17</v>
      </c>
      <c r="E34" s="24"/>
      <c r="F34" s="24">
        <v>3</v>
      </c>
      <c r="G34" s="24">
        <v>0</v>
      </c>
      <c r="H34" s="24">
        <f t="shared" si="0"/>
        <v>3</v>
      </c>
      <c r="I34" s="24">
        <f>F34+(G34/2)</f>
        <v>3</v>
      </c>
      <c r="J34" s="97" t="s">
        <v>30</v>
      </c>
      <c r="K34" s="37">
        <f>'Parametre ve Katsayılar'!B4</f>
        <v>0.5</v>
      </c>
      <c r="L34" s="37">
        <f t="shared" si="2"/>
        <v>1.5</v>
      </c>
      <c r="M34" s="37">
        <f t="shared" si="3"/>
        <v>1.5</v>
      </c>
      <c r="O34" s="24"/>
      <c r="P34" s="24"/>
    </row>
    <row r="35" spans="1:16" ht="15">
      <c r="A35" s="131"/>
      <c r="B35" s="24" t="s">
        <v>52</v>
      </c>
      <c r="C35" s="36" t="s">
        <v>396</v>
      </c>
      <c r="D35" s="24" t="s">
        <v>17</v>
      </c>
      <c r="E35" s="24"/>
      <c r="F35" s="24">
        <v>2</v>
      </c>
      <c r="G35" s="24">
        <v>2</v>
      </c>
      <c r="H35" s="24">
        <f t="shared" si="0"/>
        <v>4</v>
      </c>
      <c r="I35" s="24">
        <f>F35+(G35/2)</f>
        <v>3</v>
      </c>
      <c r="J35" s="97" t="s">
        <v>30</v>
      </c>
      <c r="K35" s="37">
        <f>'Parametre ve Katsayılar'!B5</f>
        <v>0.5</v>
      </c>
      <c r="L35" s="37">
        <f t="shared" si="2"/>
        <v>1.5</v>
      </c>
      <c r="M35" s="37">
        <f t="shared" si="3"/>
        <v>2</v>
      </c>
      <c r="O35" s="24"/>
      <c r="P35" s="24"/>
    </row>
    <row r="36" spans="3:16" ht="15">
      <c r="C36" s="11" t="s">
        <v>199</v>
      </c>
      <c r="D36" s="29"/>
      <c r="E36" s="29"/>
      <c r="F36" s="29"/>
      <c r="G36" s="29"/>
      <c r="H36" s="10">
        <f>SUM(H3:H29)</f>
        <v>114</v>
      </c>
      <c r="I36" s="10">
        <f>SUM(I3:I29)</f>
        <v>77</v>
      </c>
      <c r="J36" s="92"/>
      <c r="K36" s="28"/>
      <c r="L36" s="28">
        <f>SUM(L3:L29)</f>
        <v>53.5</v>
      </c>
      <c r="M36" s="28">
        <f>SUM(M3:M29)</f>
        <v>75</v>
      </c>
      <c r="O36" s="24"/>
      <c r="P36" s="24"/>
    </row>
    <row r="37" spans="3:16" ht="15.75" thickBot="1">
      <c r="C37" s="60" t="s">
        <v>200</v>
      </c>
      <c r="D37" s="48"/>
      <c r="E37" s="48"/>
      <c r="F37" s="48"/>
      <c r="G37" s="48"/>
      <c r="H37" s="47">
        <f>SUM(H30:H35)</f>
        <v>13</v>
      </c>
      <c r="I37" s="47">
        <f>SUM(I30:I35)</f>
        <v>12</v>
      </c>
      <c r="J37" s="93"/>
      <c r="K37" s="49"/>
      <c r="L37" s="49">
        <f>SUM(L30:L35)</f>
        <v>6</v>
      </c>
      <c r="M37" s="49">
        <f>SUM(M30:M35)</f>
        <v>6.5</v>
      </c>
      <c r="O37" s="51"/>
      <c r="P37" s="51"/>
    </row>
    <row r="38" spans="1:16" ht="15">
      <c r="A38" s="17"/>
      <c r="B38" s="17"/>
      <c r="C38" s="12" t="s">
        <v>19</v>
      </c>
      <c r="D38" s="9"/>
      <c r="E38" s="9"/>
      <c r="F38" s="9"/>
      <c r="G38" s="9"/>
      <c r="H38" s="9">
        <f>H36+H37</f>
        <v>127</v>
      </c>
      <c r="I38" s="9">
        <f>I36+I37</f>
        <v>89</v>
      </c>
      <c r="J38" s="94"/>
      <c r="K38" s="9"/>
      <c r="L38" s="64">
        <f>L36+L37</f>
        <v>59.5</v>
      </c>
      <c r="M38" s="64">
        <f>M36+M37</f>
        <v>81.5</v>
      </c>
      <c r="O38" s="81"/>
      <c r="P38" s="81">
        <f>SUM(P3:P37)</f>
        <v>6</v>
      </c>
    </row>
    <row r="39" spans="2:16" s="6" customFormat="1" ht="45">
      <c r="B39" s="7"/>
      <c r="C39" s="8"/>
      <c r="H39" s="8" t="s">
        <v>186</v>
      </c>
      <c r="I39" s="8" t="s">
        <v>188</v>
      </c>
      <c r="L39" s="8" t="s">
        <v>190</v>
      </c>
      <c r="M39" s="8" t="s">
        <v>193</v>
      </c>
      <c r="N39" s="8"/>
      <c r="P39" s="8" t="s">
        <v>189</v>
      </c>
    </row>
    <row r="40" spans="1:16" s="1" customFormat="1" ht="15">
      <c r="A40" s="6"/>
      <c r="B40" s="6"/>
      <c r="C40" s="8"/>
      <c r="D40" s="6"/>
      <c r="E40" s="6"/>
      <c r="F40" s="6"/>
      <c r="G40" s="6"/>
      <c r="H40" s="6"/>
      <c r="I40" s="6"/>
      <c r="J40" s="95"/>
      <c r="K40" s="6"/>
      <c r="L40" s="6"/>
      <c r="M40" s="6"/>
      <c r="O40" s="6"/>
      <c r="P40" s="6"/>
    </row>
    <row r="41" spans="1:16" s="1" customFormat="1" ht="15">
      <c r="A41" s="6"/>
      <c r="B41" s="6"/>
      <c r="C41" s="8"/>
      <c r="D41" s="6"/>
      <c r="E41" s="6"/>
      <c r="F41" s="6"/>
      <c r="G41" s="6"/>
      <c r="H41" s="6"/>
      <c r="I41" s="6"/>
      <c r="J41" s="95"/>
      <c r="K41" s="6"/>
      <c r="L41" s="6"/>
      <c r="M41" s="6"/>
      <c r="O41" s="6"/>
      <c r="P41" s="6"/>
    </row>
    <row r="42" spans="1:10" s="1" customFormat="1" ht="15">
      <c r="A42" s="1" t="s">
        <v>7</v>
      </c>
      <c r="B42" s="2"/>
      <c r="C42" s="4"/>
      <c r="J42" s="87"/>
    </row>
    <row r="43" spans="1:16" ht="45">
      <c r="A43" s="35" t="s">
        <v>1</v>
      </c>
      <c r="B43" s="35" t="s">
        <v>3</v>
      </c>
      <c r="C43" s="35" t="s">
        <v>11</v>
      </c>
      <c r="D43" s="35" t="s">
        <v>24</v>
      </c>
      <c r="E43" s="35" t="s">
        <v>9</v>
      </c>
      <c r="F43" s="35" t="s">
        <v>4</v>
      </c>
      <c r="G43" s="35" t="s">
        <v>8</v>
      </c>
      <c r="H43" s="35" t="s">
        <v>186</v>
      </c>
      <c r="I43" s="35" t="s">
        <v>5</v>
      </c>
      <c r="J43" s="88" t="s">
        <v>6</v>
      </c>
      <c r="K43" s="35" t="s">
        <v>49</v>
      </c>
      <c r="L43" s="35" t="s">
        <v>191</v>
      </c>
      <c r="M43" s="35" t="s">
        <v>192</v>
      </c>
      <c r="O43" s="20" t="s">
        <v>58</v>
      </c>
      <c r="P43" s="19"/>
    </row>
    <row r="44" spans="1:16" ht="15">
      <c r="A44" s="99" t="s">
        <v>253</v>
      </c>
      <c r="B44" s="99" t="s">
        <v>251</v>
      </c>
      <c r="C44" s="34" t="s">
        <v>252</v>
      </c>
      <c r="D44" s="31" t="s">
        <v>335</v>
      </c>
      <c r="E44" s="31"/>
      <c r="F44" s="31">
        <v>3</v>
      </c>
      <c r="G44" s="31">
        <v>0</v>
      </c>
      <c r="H44" s="31">
        <f aca="true" t="shared" si="4" ref="H44:H50">F44+G44</f>
        <v>3</v>
      </c>
      <c r="I44" s="31">
        <f aca="true" t="shared" si="5" ref="I44:I50">F44+(G44/2)</f>
        <v>3</v>
      </c>
      <c r="J44" s="89" t="s">
        <v>23</v>
      </c>
      <c r="K44" s="32">
        <f>'Parametre ve Katsayılar'!B3</f>
        <v>0.75</v>
      </c>
      <c r="L44" s="31">
        <f aca="true" t="shared" si="6" ref="L44:L50">I44*K44</f>
        <v>2.25</v>
      </c>
      <c r="M44" s="31">
        <f aca="true" t="shared" si="7" ref="M44:M50">H44*K44</f>
        <v>2.25</v>
      </c>
      <c r="O44" s="24" t="s">
        <v>69</v>
      </c>
      <c r="P44" s="24">
        <v>1</v>
      </c>
    </row>
    <row r="45" spans="1:16" ht="15">
      <c r="A45" s="31" t="s">
        <v>334</v>
      </c>
      <c r="B45" s="31" t="s">
        <v>327</v>
      </c>
      <c r="C45" s="34" t="s">
        <v>65</v>
      </c>
      <c r="D45" s="29" t="s">
        <v>336</v>
      </c>
      <c r="E45" s="31"/>
      <c r="F45" s="31">
        <v>3</v>
      </c>
      <c r="G45" s="31">
        <v>0</v>
      </c>
      <c r="H45" s="31">
        <f t="shared" si="4"/>
        <v>3</v>
      </c>
      <c r="I45" s="31">
        <f t="shared" si="5"/>
        <v>3</v>
      </c>
      <c r="J45" s="89" t="s">
        <v>23</v>
      </c>
      <c r="K45" s="32">
        <f>'Parametre ve Katsayılar'!B3</f>
        <v>0.75</v>
      </c>
      <c r="L45" s="31">
        <f t="shared" si="6"/>
        <v>2.25</v>
      </c>
      <c r="M45" s="31">
        <f t="shared" si="7"/>
        <v>2.25</v>
      </c>
      <c r="O45" s="24" t="s">
        <v>70</v>
      </c>
      <c r="P45" s="24">
        <v>1</v>
      </c>
    </row>
    <row r="46" spans="1:16" ht="15">
      <c r="A46" s="31"/>
      <c r="B46" s="31" t="s">
        <v>288</v>
      </c>
      <c r="C46" s="34" t="s">
        <v>405</v>
      </c>
      <c r="D46" s="31" t="s">
        <v>335</v>
      </c>
      <c r="E46" s="31"/>
      <c r="F46" s="31">
        <v>3</v>
      </c>
      <c r="G46" s="31">
        <v>0</v>
      </c>
      <c r="H46" s="31">
        <f t="shared" si="4"/>
        <v>3</v>
      </c>
      <c r="I46" s="31">
        <f t="shared" si="5"/>
        <v>3</v>
      </c>
      <c r="J46" s="89" t="s">
        <v>23</v>
      </c>
      <c r="K46" s="32">
        <f>'Parametre ve Katsayılar'!B3</f>
        <v>0.75</v>
      </c>
      <c r="L46" s="31">
        <f t="shared" si="6"/>
        <v>2.25</v>
      </c>
      <c r="M46" s="31">
        <f t="shared" si="7"/>
        <v>2.25</v>
      </c>
      <c r="O46" s="24" t="s">
        <v>72</v>
      </c>
      <c r="P46" s="24">
        <v>1</v>
      </c>
    </row>
    <row r="47" spans="1:16" ht="15">
      <c r="A47" s="31"/>
      <c r="B47" s="31" t="s">
        <v>435</v>
      </c>
      <c r="C47" s="34" t="s">
        <v>436</v>
      </c>
      <c r="D47" s="31"/>
      <c r="E47" s="31" t="s">
        <v>18</v>
      </c>
      <c r="F47" s="31">
        <v>12</v>
      </c>
      <c r="G47" s="31">
        <v>0</v>
      </c>
      <c r="H47" s="31">
        <f t="shared" si="4"/>
        <v>12</v>
      </c>
      <c r="I47" s="31">
        <f t="shared" si="5"/>
        <v>12</v>
      </c>
      <c r="J47" s="89"/>
      <c r="K47" s="32">
        <f>'Parametre ve Katsayılar'!B6</f>
        <v>0.5</v>
      </c>
      <c r="L47" s="31">
        <f t="shared" si="6"/>
        <v>6</v>
      </c>
      <c r="M47" s="31">
        <f t="shared" si="7"/>
        <v>6</v>
      </c>
      <c r="O47" s="24" t="s">
        <v>73</v>
      </c>
      <c r="P47" s="24">
        <v>1</v>
      </c>
    </row>
    <row r="48" spans="1:16" ht="15">
      <c r="A48" s="31"/>
      <c r="B48" s="31" t="s">
        <v>435</v>
      </c>
      <c r="C48" s="34" t="s">
        <v>436</v>
      </c>
      <c r="D48" s="31"/>
      <c r="E48" s="31" t="s">
        <v>27</v>
      </c>
      <c r="F48" s="31">
        <v>6</v>
      </c>
      <c r="G48" s="31">
        <v>0</v>
      </c>
      <c r="H48" s="31">
        <f t="shared" si="4"/>
        <v>6</v>
      </c>
      <c r="I48" s="31">
        <f t="shared" si="5"/>
        <v>6</v>
      </c>
      <c r="J48" s="89"/>
      <c r="K48" s="32">
        <f>'Parametre ve Katsayılar'!B6</f>
        <v>0.5</v>
      </c>
      <c r="L48" s="31">
        <f t="shared" si="6"/>
        <v>3</v>
      </c>
      <c r="M48" s="31">
        <f t="shared" si="7"/>
        <v>3</v>
      </c>
      <c r="O48" s="24"/>
      <c r="P48" s="24"/>
    </row>
    <row r="49" spans="1:16" ht="15">
      <c r="A49" s="31"/>
      <c r="B49" s="31" t="s">
        <v>437</v>
      </c>
      <c r="C49" s="34" t="s">
        <v>436</v>
      </c>
      <c r="D49" s="31"/>
      <c r="E49" s="31" t="s">
        <v>18</v>
      </c>
      <c r="F49" s="31">
        <v>9</v>
      </c>
      <c r="G49" s="31">
        <v>0</v>
      </c>
      <c r="H49" s="31">
        <f t="shared" si="4"/>
        <v>9</v>
      </c>
      <c r="I49" s="31">
        <f t="shared" si="5"/>
        <v>9</v>
      </c>
      <c r="J49" s="89"/>
      <c r="K49" s="32">
        <f>'Parametre ve Katsayılar'!B6</f>
        <v>0.5</v>
      </c>
      <c r="L49" s="31">
        <f t="shared" si="6"/>
        <v>4.5</v>
      </c>
      <c r="M49" s="31">
        <f t="shared" si="7"/>
        <v>4.5</v>
      </c>
      <c r="O49" s="24"/>
      <c r="P49" s="24"/>
    </row>
    <row r="50" spans="1:16" ht="15">
      <c r="A50" s="31"/>
      <c r="B50" s="31" t="s">
        <v>437</v>
      </c>
      <c r="C50" s="34" t="s">
        <v>436</v>
      </c>
      <c r="D50" s="31"/>
      <c r="E50" s="31" t="s">
        <v>27</v>
      </c>
      <c r="F50" s="31">
        <v>3</v>
      </c>
      <c r="G50" s="31">
        <v>0</v>
      </c>
      <c r="H50" s="31">
        <f t="shared" si="4"/>
        <v>3</v>
      </c>
      <c r="I50" s="31">
        <f t="shared" si="5"/>
        <v>3</v>
      </c>
      <c r="J50" s="89"/>
      <c r="K50" s="32">
        <f>'Parametre ve Katsayılar'!B6</f>
        <v>0.5</v>
      </c>
      <c r="L50" s="31">
        <f t="shared" si="6"/>
        <v>1.5</v>
      </c>
      <c r="M50" s="31">
        <f t="shared" si="7"/>
        <v>1.5</v>
      </c>
      <c r="O50" s="24"/>
      <c r="P50" s="24"/>
    </row>
    <row r="51" spans="1:16" ht="15">
      <c r="A51" s="24"/>
      <c r="B51" s="24"/>
      <c r="C51" s="36"/>
      <c r="D51" s="24"/>
      <c r="E51" s="24"/>
      <c r="F51" s="24"/>
      <c r="G51" s="24"/>
      <c r="H51" s="24"/>
      <c r="I51" s="24"/>
      <c r="J51" s="97"/>
      <c r="K51" s="24"/>
      <c r="L51" s="24"/>
      <c r="M51" s="24"/>
      <c r="O51" s="24"/>
      <c r="P51" s="24"/>
    </row>
    <row r="52" spans="1:16" ht="15">
      <c r="A52" s="24"/>
      <c r="B52" s="24"/>
      <c r="C52" s="24"/>
      <c r="D52" s="24"/>
      <c r="E52" s="24"/>
      <c r="F52" s="24"/>
      <c r="G52" s="24"/>
      <c r="H52" s="24"/>
      <c r="I52" s="24"/>
      <c r="J52" s="97"/>
      <c r="K52" s="24"/>
      <c r="L52" s="24"/>
      <c r="M52" s="24"/>
      <c r="O52" s="25"/>
      <c r="P52" s="25"/>
    </row>
    <row r="53" spans="1:16" ht="15">
      <c r="A53" s="24"/>
      <c r="B53" s="24"/>
      <c r="C53" s="24"/>
      <c r="D53" s="24"/>
      <c r="E53" s="24"/>
      <c r="F53" s="24"/>
      <c r="G53" s="24"/>
      <c r="H53" s="24"/>
      <c r="I53" s="24"/>
      <c r="J53" s="97"/>
      <c r="K53" s="24"/>
      <c r="L53" s="24"/>
      <c r="M53" s="24"/>
      <c r="O53" s="24"/>
      <c r="P53" s="24"/>
    </row>
    <row r="54" spans="1:16" ht="15">
      <c r="A54" s="24"/>
      <c r="B54" s="24"/>
      <c r="C54" s="36"/>
      <c r="D54" s="24"/>
      <c r="E54" s="24"/>
      <c r="F54" s="24"/>
      <c r="G54" s="24"/>
      <c r="H54" s="24"/>
      <c r="I54" s="24"/>
      <c r="J54" s="97"/>
      <c r="K54" s="24"/>
      <c r="L54" s="24"/>
      <c r="M54" s="24"/>
      <c r="O54" s="24"/>
      <c r="P54" s="24"/>
    </row>
    <row r="55" spans="3:16" ht="15">
      <c r="C55" s="3"/>
      <c r="O55" s="24"/>
      <c r="P55" s="24"/>
    </row>
    <row r="56" spans="3:16" ht="15">
      <c r="C56" s="3"/>
      <c r="O56" s="24"/>
      <c r="P56" s="24"/>
    </row>
    <row r="57" spans="3:16" ht="15">
      <c r="C57" s="3"/>
      <c r="O57" s="24"/>
      <c r="P57" s="24"/>
    </row>
    <row r="58" spans="3:16" ht="15">
      <c r="C58" s="3"/>
      <c r="O58" s="24"/>
      <c r="P58" s="24"/>
    </row>
    <row r="59" spans="3:16" ht="15">
      <c r="C59" s="3"/>
      <c r="O59" s="24"/>
      <c r="P59" s="24"/>
    </row>
    <row r="60" spans="3:16" ht="15.75" thickBot="1">
      <c r="C60" s="3"/>
      <c r="O60" s="51"/>
      <c r="P60" s="51"/>
    </row>
    <row r="61" spans="1:16" ht="15">
      <c r="A61" s="38"/>
      <c r="B61" s="38"/>
      <c r="C61" s="82"/>
      <c r="D61" s="38"/>
      <c r="E61" s="38"/>
      <c r="F61" s="38"/>
      <c r="G61" s="38"/>
      <c r="H61" s="38"/>
      <c r="I61" s="38"/>
      <c r="J61" s="96"/>
      <c r="K61" s="38"/>
      <c r="L61" s="38"/>
      <c r="M61" s="38"/>
      <c r="O61" s="83"/>
      <c r="P61" s="83">
        <f>SUM(P44:P60)</f>
        <v>4</v>
      </c>
    </row>
    <row r="62" spans="3:16" ht="30">
      <c r="C62" s="11" t="s">
        <v>199</v>
      </c>
      <c r="D62" s="10"/>
      <c r="E62" s="10"/>
      <c r="F62" s="10"/>
      <c r="G62" s="10"/>
      <c r="H62" s="10">
        <f>SUM(H44:H50)</f>
        <v>39</v>
      </c>
      <c r="I62" s="10">
        <f>SUM(I44:I50)</f>
        <v>39</v>
      </c>
      <c r="J62" s="10"/>
      <c r="K62" s="10"/>
      <c r="L62" s="10">
        <f>SUM(L44:L50)</f>
        <v>21.75</v>
      </c>
      <c r="M62" s="10">
        <f>SUM(M44:M50)</f>
        <v>21.75</v>
      </c>
      <c r="O62" s="6"/>
      <c r="P62" s="8" t="s">
        <v>189</v>
      </c>
    </row>
    <row r="63" spans="3:13" ht="15.75" thickBot="1">
      <c r="C63" s="60" t="s">
        <v>201</v>
      </c>
      <c r="D63" s="47"/>
      <c r="E63" s="47"/>
      <c r="F63" s="47"/>
      <c r="G63" s="47"/>
      <c r="H63" s="47">
        <f>SUM(H51:H61)</f>
        <v>0</v>
      </c>
      <c r="I63" s="47">
        <f>SUM(I51:I61)</f>
        <v>0</v>
      </c>
      <c r="J63" s="47"/>
      <c r="K63" s="47"/>
      <c r="L63" s="47">
        <f>SUM(L51:L61)</f>
        <v>0</v>
      </c>
      <c r="M63" s="47">
        <f>SUM(M51:M61)</f>
        <v>0</v>
      </c>
    </row>
    <row r="64" spans="1:16" ht="15">
      <c r="A64" s="17"/>
      <c r="B64" s="17"/>
      <c r="C64" s="10" t="s">
        <v>19</v>
      </c>
      <c r="D64" s="10"/>
      <c r="E64" s="10"/>
      <c r="F64" s="10"/>
      <c r="G64" s="10"/>
      <c r="H64" s="10">
        <f>H62+H63</f>
        <v>39</v>
      </c>
      <c r="I64" s="10">
        <f>I62+I63</f>
        <v>39</v>
      </c>
      <c r="J64" s="10"/>
      <c r="K64" s="10"/>
      <c r="L64" s="10">
        <f>L62+L63</f>
        <v>21.75</v>
      </c>
      <c r="M64" s="10">
        <f>M62+M63</f>
        <v>21.75</v>
      </c>
      <c r="O64" s="16"/>
      <c r="P64" s="84">
        <f>P61+P38</f>
        <v>10</v>
      </c>
    </row>
    <row r="65" spans="2:16" s="6" customFormat="1" ht="45">
      <c r="B65" s="7"/>
      <c r="C65" s="8"/>
      <c r="H65" s="8" t="s">
        <v>186</v>
      </c>
      <c r="I65" s="8" t="s">
        <v>188</v>
      </c>
      <c r="L65" s="8" t="s">
        <v>190</v>
      </c>
      <c r="M65" s="8" t="s">
        <v>193</v>
      </c>
      <c r="N65" s="8"/>
      <c r="O65" s="3"/>
      <c r="P65" s="3" t="s">
        <v>194</v>
      </c>
    </row>
    <row r="66" spans="1:16" s="38" customFormat="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</row>
    <row r="67" spans="1:30" s="83" customFormat="1" ht="15">
      <c r="A67" s="2"/>
      <c r="B67" s="2"/>
      <c r="C67" s="14" t="s">
        <v>50</v>
      </c>
      <c r="D67" s="14"/>
      <c r="E67" s="14"/>
      <c r="F67" s="14"/>
      <c r="G67" s="14"/>
      <c r="H67" s="14">
        <f>H64+H38</f>
        <v>166</v>
      </c>
      <c r="I67" s="14">
        <f>I64+I38</f>
        <v>128</v>
      </c>
      <c r="J67" s="14"/>
      <c r="K67" s="14"/>
      <c r="L67" s="65">
        <f>L64+L38</f>
        <v>81.25</v>
      </c>
      <c r="M67" s="65">
        <f>M38+M64</f>
        <v>103.25</v>
      </c>
      <c r="N67" s="38"/>
      <c r="O67" s="2"/>
      <c r="P67" s="2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8:16" s="3" customFormat="1" ht="30">
      <c r="H68" s="3" t="s">
        <v>187</v>
      </c>
      <c r="I68" s="3" t="s">
        <v>63</v>
      </c>
      <c r="L68" s="3" t="s">
        <v>191</v>
      </c>
      <c r="M68" s="3" t="s">
        <v>192</v>
      </c>
      <c r="N68" s="8"/>
      <c r="O68" s="2"/>
      <c r="P68" s="2"/>
    </row>
    <row r="70" ht="15">
      <c r="N70" s="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="75" zoomScaleNormal="75" workbookViewId="0" topLeftCell="A41">
      <selection activeCell="F14" sqref="F14"/>
    </sheetView>
  </sheetViews>
  <sheetFormatPr defaultColWidth="9.140625" defaultRowHeight="12.75"/>
  <cols>
    <col min="2" max="2" width="39.140625" style="0" customWidth="1"/>
    <col min="3" max="3" width="9.8515625" style="0" bestFit="1" customWidth="1"/>
    <col min="4" max="4" width="8.57421875" style="0" bestFit="1" customWidth="1"/>
    <col min="5" max="5" width="6.140625" style="0" bestFit="1" customWidth="1"/>
    <col min="6" max="6" width="5.28125" style="0" bestFit="1" customWidth="1"/>
    <col min="7" max="7" width="8.8515625" style="0" bestFit="1" customWidth="1"/>
    <col min="8" max="8" width="8.8515625" style="0" customWidth="1"/>
    <col min="9" max="9" width="6.7109375" style="0" bestFit="1" customWidth="1"/>
    <col min="10" max="10" width="4.8515625" style="0" bestFit="1" customWidth="1"/>
    <col min="11" max="11" width="7.140625" style="0" bestFit="1" customWidth="1"/>
    <col min="12" max="12" width="8.57421875" style="0" bestFit="1" customWidth="1"/>
    <col min="13" max="13" width="8.57421875" style="0" customWidth="1"/>
    <col min="15" max="15" width="13.421875" style="0" customWidth="1"/>
    <col min="16" max="16" width="13.140625" style="0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186</v>
      </c>
      <c r="I2" s="35" t="s">
        <v>5</v>
      </c>
      <c r="J2" s="35" t="s">
        <v>6</v>
      </c>
      <c r="K2" s="35" t="s">
        <v>49</v>
      </c>
      <c r="L2" s="35" t="s">
        <v>191</v>
      </c>
      <c r="M2" s="35" t="s">
        <v>192</v>
      </c>
      <c r="O2" s="20" t="s">
        <v>56</v>
      </c>
      <c r="P2" s="19"/>
    </row>
    <row r="3" spans="1:16" ht="15">
      <c r="A3" s="31" t="s">
        <v>180</v>
      </c>
      <c r="B3" s="31" t="s">
        <v>12</v>
      </c>
      <c r="C3" s="34" t="s">
        <v>74</v>
      </c>
      <c r="D3" s="31" t="s">
        <v>17</v>
      </c>
      <c r="E3" s="31"/>
      <c r="F3" s="31">
        <v>0</v>
      </c>
      <c r="G3" s="31">
        <v>0</v>
      </c>
      <c r="H3" s="31">
        <f>F3+G3</f>
        <v>0</v>
      </c>
      <c r="I3" s="31">
        <f>F3+(G3/2)</f>
        <v>0</v>
      </c>
      <c r="J3" s="89" t="s">
        <v>23</v>
      </c>
      <c r="K3" s="32">
        <f>'Parametre ve Katsayılar'!B2</f>
        <v>1</v>
      </c>
      <c r="L3" s="32">
        <f>I3*K3</f>
        <v>0</v>
      </c>
      <c r="M3" s="32">
        <f>H3*K3</f>
        <v>0</v>
      </c>
      <c r="O3" s="24" t="s">
        <v>82</v>
      </c>
      <c r="P3" s="24">
        <v>1</v>
      </c>
    </row>
    <row r="4" spans="1:16" ht="15">
      <c r="A4" s="31" t="s">
        <v>180</v>
      </c>
      <c r="B4" s="31" t="s">
        <v>12</v>
      </c>
      <c r="C4" s="34" t="s">
        <v>224</v>
      </c>
      <c r="D4" s="31" t="s">
        <v>17</v>
      </c>
      <c r="E4" s="31"/>
      <c r="F4" s="31">
        <v>0</v>
      </c>
      <c r="G4" s="31">
        <v>0</v>
      </c>
      <c r="H4" s="31">
        <f aca="true" t="shared" si="0" ref="H4:H36">F4+G4</f>
        <v>0</v>
      </c>
      <c r="I4" s="31">
        <f aca="true" t="shared" si="1" ref="I4:I36">F4+(G4/2)</f>
        <v>0</v>
      </c>
      <c r="J4" s="89" t="s">
        <v>23</v>
      </c>
      <c r="K4" s="32">
        <f>'Parametre ve Katsayılar'!B2</f>
        <v>1</v>
      </c>
      <c r="L4" s="32">
        <f aca="true" t="shared" si="2" ref="L4:L36">I4*K4</f>
        <v>0</v>
      </c>
      <c r="M4" s="32">
        <f aca="true" t="shared" si="3" ref="M4:M36">H4*K4</f>
        <v>0</v>
      </c>
      <c r="O4" s="24" t="s">
        <v>75</v>
      </c>
      <c r="P4" s="24">
        <v>1</v>
      </c>
    </row>
    <row r="5" spans="1:16" ht="15">
      <c r="A5" s="31" t="s">
        <v>180</v>
      </c>
      <c r="B5" s="31" t="s">
        <v>12</v>
      </c>
      <c r="C5" s="34" t="s">
        <v>75</v>
      </c>
      <c r="D5" s="31" t="s">
        <v>17</v>
      </c>
      <c r="E5" s="31"/>
      <c r="F5" s="31">
        <v>0</v>
      </c>
      <c r="G5" s="31">
        <v>0</v>
      </c>
      <c r="H5" s="31">
        <f t="shared" si="0"/>
        <v>0</v>
      </c>
      <c r="I5" s="31">
        <f t="shared" si="1"/>
        <v>0</v>
      </c>
      <c r="J5" s="89" t="s">
        <v>23</v>
      </c>
      <c r="K5" s="32">
        <f>'Parametre ve Katsayılar'!B2</f>
        <v>1</v>
      </c>
      <c r="L5" s="32">
        <f t="shared" si="2"/>
        <v>0</v>
      </c>
      <c r="M5" s="32">
        <f t="shared" si="3"/>
        <v>0</v>
      </c>
      <c r="O5" s="24" t="s">
        <v>74</v>
      </c>
      <c r="P5" s="24">
        <v>1</v>
      </c>
    </row>
    <row r="6" spans="1:16" ht="15">
      <c r="A6" s="131" t="s">
        <v>180</v>
      </c>
      <c r="B6" s="31" t="s">
        <v>12</v>
      </c>
      <c r="C6" s="34" t="s">
        <v>76</v>
      </c>
      <c r="D6" s="31" t="s">
        <v>17</v>
      </c>
      <c r="E6" s="31"/>
      <c r="F6" s="31">
        <v>2</v>
      </c>
      <c r="G6" s="31">
        <v>6</v>
      </c>
      <c r="H6" s="31">
        <f t="shared" si="0"/>
        <v>8</v>
      </c>
      <c r="I6" s="31">
        <f t="shared" si="1"/>
        <v>5</v>
      </c>
      <c r="J6" s="89" t="s">
        <v>23</v>
      </c>
      <c r="K6" s="32">
        <f>'Parametre ve Katsayılar'!B2</f>
        <v>1</v>
      </c>
      <c r="L6" s="32">
        <f t="shared" si="2"/>
        <v>5</v>
      </c>
      <c r="M6" s="32">
        <f t="shared" si="3"/>
        <v>8</v>
      </c>
      <c r="O6" s="24" t="s">
        <v>76</v>
      </c>
      <c r="P6" s="24">
        <v>1</v>
      </c>
    </row>
    <row r="7" spans="1:16" ht="15">
      <c r="A7" s="131" t="s">
        <v>180</v>
      </c>
      <c r="B7" s="31" t="s">
        <v>12</v>
      </c>
      <c r="C7" s="34" t="s">
        <v>225</v>
      </c>
      <c r="D7" s="31" t="s">
        <v>17</v>
      </c>
      <c r="E7" s="31"/>
      <c r="F7" s="31">
        <v>2</v>
      </c>
      <c r="G7" s="31">
        <v>6</v>
      </c>
      <c r="H7" s="31">
        <f t="shared" si="0"/>
        <v>8</v>
      </c>
      <c r="I7" s="31">
        <f t="shared" si="1"/>
        <v>5</v>
      </c>
      <c r="J7" s="89" t="s">
        <v>23</v>
      </c>
      <c r="K7" s="32">
        <f>'Parametre ve Katsayılar'!B2</f>
        <v>1</v>
      </c>
      <c r="L7" s="32">
        <f t="shared" si="2"/>
        <v>5</v>
      </c>
      <c r="M7" s="32">
        <f t="shared" si="3"/>
        <v>8</v>
      </c>
      <c r="O7" s="24" t="s">
        <v>77</v>
      </c>
      <c r="P7" s="24">
        <v>1</v>
      </c>
    </row>
    <row r="8" spans="1:16" ht="15">
      <c r="A8" s="31" t="s">
        <v>180</v>
      </c>
      <c r="B8" s="31" t="s">
        <v>12</v>
      </c>
      <c r="C8" s="34" t="s">
        <v>78</v>
      </c>
      <c r="D8" s="31" t="s">
        <v>17</v>
      </c>
      <c r="E8" s="31"/>
      <c r="F8" s="31">
        <v>0</v>
      </c>
      <c r="G8" s="31">
        <v>0</v>
      </c>
      <c r="H8" s="31">
        <f t="shared" si="0"/>
        <v>0</v>
      </c>
      <c r="I8" s="31">
        <f t="shared" si="1"/>
        <v>0</v>
      </c>
      <c r="J8" s="89" t="s">
        <v>23</v>
      </c>
      <c r="K8" s="32">
        <f>'Parametre ve Katsayılar'!B2</f>
        <v>1</v>
      </c>
      <c r="L8" s="32">
        <f t="shared" si="2"/>
        <v>0</v>
      </c>
      <c r="M8" s="32">
        <f t="shared" si="3"/>
        <v>0</v>
      </c>
      <c r="O8" s="24" t="s">
        <v>78</v>
      </c>
      <c r="P8" s="24">
        <v>1</v>
      </c>
    </row>
    <row r="9" spans="1:16" ht="15">
      <c r="A9" s="131" t="s">
        <v>180</v>
      </c>
      <c r="B9" s="31" t="s">
        <v>12</v>
      </c>
      <c r="C9" s="34" t="s">
        <v>80</v>
      </c>
      <c r="D9" s="31" t="s">
        <v>17</v>
      </c>
      <c r="E9" s="31"/>
      <c r="F9" s="31">
        <v>2</v>
      </c>
      <c r="G9" s="31">
        <v>6</v>
      </c>
      <c r="H9" s="31">
        <f t="shared" si="0"/>
        <v>8</v>
      </c>
      <c r="I9" s="31">
        <f t="shared" si="1"/>
        <v>5</v>
      </c>
      <c r="J9" s="89" t="s">
        <v>23</v>
      </c>
      <c r="K9" s="32">
        <f>'Parametre ve Katsayılar'!B2</f>
        <v>1</v>
      </c>
      <c r="L9" s="32">
        <f t="shared" si="2"/>
        <v>5</v>
      </c>
      <c r="M9" s="32">
        <f t="shared" si="3"/>
        <v>8</v>
      </c>
      <c r="O9" s="24" t="s">
        <v>80</v>
      </c>
      <c r="P9" s="24">
        <v>1</v>
      </c>
    </row>
    <row r="10" spans="1:16" ht="15">
      <c r="A10" s="131" t="s">
        <v>180</v>
      </c>
      <c r="B10" s="31" t="s">
        <v>12</v>
      </c>
      <c r="C10" s="34" t="s">
        <v>79</v>
      </c>
      <c r="D10" s="31" t="s">
        <v>17</v>
      </c>
      <c r="E10" s="31"/>
      <c r="F10" s="31">
        <v>2</v>
      </c>
      <c r="G10" s="31">
        <v>6</v>
      </c>
      <c r="H10" s="31">
        <f t="shared" si="0"/>
        <v>8</v>
      </c>
      <c r="I10" s="31">
        <f t="shared" si="1"/>
        <v>5</v>
      </c>
      <c r="J10" s="89" t="s">
        <v>23</v>
      </c>
      <c r="K10" s="32">
        <f>'Parametre ve Katsayılar'!B2</f>
        <v>1</v>
      </c>
      <c r="L10" s="32">
        <f t="shared" si="2"/>
        <v>5</v>
      </c>
      <c r="M10" s="32">
        <f t="shared" si="3"/>
        <v>8</v>
      </c>
      <c r="O10" s="24" t="s">
        <v>79</v>
      </c>
      <c r="P10" s="24">
        <v>1</v>
      </c>
    </row>
    <row r="11" spans="1:16" ht="15">
      <c r="A11" s="131" t="s">
        <v>426</v>
      </c>
      <c r="B11" s="31" t="s">
        <v>427</v>
      </c>
      <c r="C11" s="34" t="s">
        <v>429</v>
      </c>
      <c r="D11" s="31" t="s">
        <v>17</v>
      </c>
      <c r="E11" s="31" t="s">
        <v>18</v>
      </c>
      <c r="F11" s="31">
        <v>0</v>
      </c>
      <c r="G11" s="31">
        <v>2</v>
      </c>
      <c r="H11" s="31">
        <f t="shared" si="0"/>
        <v>2</v>
      </c>
      <c r="I11" s="31">
        <f t="shared" si="1"/>
        <v>1</v>
      </c>
      <c r="J11" s="89"/>
      <c r="K11" s="32">
        <f>'Parametre ve Katsayılar'!B6</f>
        <v>0.5</v>
      </c>
      <c r="L11" s="32">
        <f t="shared" si="2"/>
        <v>0.5</v>
      </c>
      <c r="M11" s="32">
        <f t="shared" si="3"/>
        <v>1</v>
      </c>
      <c r="O11" s="24"/>
      <c r="P11" s="24"/>
    </row>
    <row r="12" spans="1:16" ht="15">
      <c r="A12" s="31" t="s">
        <v>426</v>
      </c>
      <c r="B12" s="31" t="s">
        <v>427</v>
      </c>
      <c r="C12" s="34" t="s">
        <v>399</v>
      </c>
      <c r="D12" s="31" t="s">
        <v>17</v>
      </c>
      <c r="E12" s="31" t="s">
        <v>27</v>
      </c>
      <c r="F12" s="31">
        <v>0</v>
      </c>
      <c r="G12" s="31">
        <v>2</v>
      </c>
      <c r="H12" s="31">
        <f t="shared" si="0"/>
        <v>2</v>
      </c>
      <c r="I12" s="31">
        <f t="shared" si="1"/>
        <v>1</v>
      </c>
      <c r="J12" s="89"/>
      <c r="K12" s="32">
        <f>'Parametre ve Katsayılar'!B6</f>
        <v>0.5</v>
      </c>
      <c r="L12" s="32">
        <f t="shared" si="2"/>
        <v>0.5</v>
      </c>
      <c r="M12" s="32">
        <f t="shared" si="3"/>
        <v>1</v>
      </c>
      <c r="O12" s="24"/>
      <c r="P12" s="24"/>
    </row>
    <row r="13" spans="1:16" ht="15">
      <c r="A13" s="31" t="s">
        <v>426</v>
      </c>
      <c r="B13" s="31" t="s">
        <v>427</v>
      </c>
      <c r="C13" s="34" t="s">
        <v>429</v>
      </c>
      <c r="D13" s="31" t="s">
        <v>17</v>
      </c>
      <c r="E13" s="31" t="s">
        <v>27</v>
      </c>
      <c r="F13" s="31">
        <v>0</v>
      </c>
      <c r="G13" s="31">
        <v>2</v>
      </c>
      <c r="H13" s="31">
        <f t="shared" si="0"/>
        <v>2</v>
      </c>
      <c r="I13" s="31">
        <f t="shared" si="1"/>
        <v>1</v>
      </c>
      <c r="J13" s="89"/>
      <c r="K13" s="32">
        <f>'Parametre ve Katsayılar'!B6</f>
        <v>0.5</v>
      </c>
      <c r="L13" s="32">
        <f t="shared" si="2"/>
        <v>0.5</v>
      </c>
      <c r="M13" s="32">
        <f t="shared" si="3"/>
        <v>1</v>
      </c>
      <c r="O13" s="24"/>
      <c r="P13" s="24"/>
    </row>
    <row r="14" spans="1:16" ht="45">
      <c r="A14" s="31" t="s">
        <v>271</v>
      </c>
      <c r="B14" s="31" t="s">
        <v>205</v>
      </c>
      <c r="C14" s="34" t="s">
        <v>273</v>
      </c>
      <c r="D14" s="31" t="s">
        <v>278</v>
      </c>
      <c r="E14" s="31"/>
      <c r="F14" s="31">
        <v>2</v>
      </c>
      <c r="G14" s="31">
        <v>2</v>
      </c>
      <c r="H14" s="31">
        <f t="shared" si="0"/>
        <v>4</v>
      </c>
      <c r="I14" s="31">
        <f t="shared" si="1"/>
        <v>3</v>
      </c>
      <c r="J14" s="89" t="s">
        <v>23</v>
      </c>
      <c r="K14" s="32">
        <f>'Parametre ve Katsayılar'!B2</f>
        <v>1</v>
      </c>
      <c r="L14" s="32">
        <f t="shared" si="2"/>
        <v>3</v>
      </c>
      <c r="M14" s="32">
        <f t="shared" si="3"/>
        <v>4</v>
      </c>
      <c r="O14" s="24"/>
      <c r="P14" s="24"/>
    </row>
    <row r="15" spans="1:16" ht="30">
      <c r="A15" s="31" t="s">
        <v>272</v>
      </c>
      <c r="B15" s="31" t="s">
        <v>275</v>
      </c>
      <c r="C15" s="34" t="s">
        <v>274</v>
      </c>
      <c r="D15" s="31" t="s">
        <v>279</v>
      </c>
      <c r="E15" s="31"/>
      <c r="F15" s="31">
        <v>2</v>
      </c>
      <c r="G15" s="31">
        <v>2</v>
      </c>
      <c r="H15" s="31">
        <f t="shared" si="0"/>
        <v>4</v>
      </c>
      <c r="I15" s="31">
        <f t="shared" si="1"/>
        <v>3</v>
      </c>
      <c r="J15" s="89" t="s">
        <v>23</v>
      </c>
      <c r="K15" s="32">
        <f>'Parametre ve Katsayılar'!B2</f>
        <v>1</v>
      </c>
      <c r="L15" s="32">
        <f t="shared" si="2"/>
        <v>3</v>
      </c>
      <c r="M15" s="32">
        <f t="shared" si="3"/>
        <v>4</v>
      </c>
      <c r="O15" s="24"/>
      <c r="P15" s="24"/>
    </row>
    <row r="16" spans="1:16" ht="30">
      <c r="A16" s="31" t="s">
        <v>283</v>
      </c>
      <c r="B16" s="31" t="s">
        <v>281</v>
      </c>
      <c r="C16" s="34" t="s">
        <v>282</v>
      </c>
      <c r="D16" s="31" t="s">
        <v>279</v>
      </c>
      <c r="E16" s="31"/>
      <c r="F16" s="31">
        <v>2</v>
      </c>
      <c r="G16" s="31">
        <v>2</v>
      </c>
      <c r="H16" s="31">
        <f t="shared" si="0"/>
        <v>4</v>
      </c>
      <c r="I16" s="31">
        <f t="shared" si="1"/>
        <v>3</v>
      </c>
      <c r="J16" s="89" t="s">
        <v>23</v>
      </c>
      <c r="K16" s="32">
        <f>'Parametre ve Katsayılar'!B2</f>
        <v>1</v>
      </c>
      <c r="L16" s="32">
        <f t="shared" si="2"/>
        <v>3</v>
      </c>
      <c r="M16" s="32">
        <f t="shared" si="3"/>
        <v>4</v>
      </c>
      <c r="O16" s="24"/>
      <c r="P16" s="24"/>
    </row>
    <row r="17" spans="1:16" ht="15">
      <c r="A17" s="99" t="s">
        <v>226</v>
      </c>
      <c r="B17" s="99" t="s">
        <v>227</v>
      </c>
      <c r="C17" s="34" t="s">
        <v>284</v>
      </c>
      <c r="D17" s="31" t="s">
        <v>17</v>
      </c>
      <c r="E17" s="31"/>
      <c r="F17" s="31">
        <v>2</v>
      </c>
      <c r="G17" s="31">
        <v>6</v>
      </c>
      <c r="H17" s="31">
        <f t="shared" si="0"/>
        <v>8</v>
      </c>
      <c r="I17" s="31">
        <f t="shared" si="1"/>
        <v>5</v>
      </c>
      <c r="J17" s="89" t="s">
        <v>23</v>
      </c>
      <c r="K17" s="32">
        <f>'Parametre ve Katsayılar'!B2</f>
        <v>1</v>
      </c>
      <c r="L17" s="32">
        <f t="shared" si="2"/>
        <v>5</v>
      </c>
      <c r="M17" s="32">
        <f t="shared" si="3"/>
        <v>8</v>
      </c>
      <c r="O17" s="24"/>
      <c r="P17" s="24"/>
    </row>
    <row r="18" spans="1:16" ht="15">
      <c r="A18" s="99" t="s">
        <v>228</v>
      </c>
      <c r="B18" s="99" t="s">
        <v>280</v>
      </c>
      <c r="C18" s="34" t="s">
        <v>284</v>
      </c>
      <c r="D18" s="31" t="s">
        <v>17</v>
      </c>
      <c r="E18" s="31"/>
      <c r="F18" s="31">
        <v>2</v>
      </c>
      <c r="G18" s="31">
        <v>6</v>
      </c>
      <c r="H18" s="31">
        <f t="shared" si="0"/>
        <v>8</v>
      </c>
      <c r="I18" s="31">
        <f t="shared" si="1"/>
        <v>5</v>
      </c>
      <c r="J18" s="89" t="s">
        <v>23</v>
      </c>
      <c r="K18" s="32">
        <f>'Parametre ve Katsayılar'!B2</f>
        <v>1</v>
      </c>
      <c r="L18" s="32">
        <f t="shared" si="2"/>
        <v>5</v>
      </c>
      <c r="M18" s="32">
        <f t="shared" si="3"/>
        <v>8</v>
      </c>
      <c r="O18" s="24"/>
      <c r="P18" s="24"/>
    </row>
    <row r="19" spans="1:16" ht="15">
      <c r="A19" s="100" t="s">
        <v>230</v>
      </c>
      <c r="B19" s="100" t="s">
        <v>229</v>
      </c>
      <c r="C19" s="36" t="s">
        <v>285</v>
      </c>
      <c r="D19" s="24" t="s">
        <v>17</v>
      </c>
      <c r="E19" s="24"/>
      <c r="F19" s="24">
        <v>0</v>
      </c>
      <c r="G19" s="24">
        <v>0</v>
      </c>
      <c r="H19" s="24">
        <f t="shared" si="0"/>
        <v>0</v>
      </c>
      <c r="I19" s="24">
        <f t="shared" si="1"/>
        <v>0</v>
      </c>
      <c r="J19" s="97" t="s">
        <v>30</v>
      </c>
      <c r="K19" s="37">
        <f>'Parametre ve Katsayılar'!B4</f>
        <v>0.5</v>
      </c>
      <c r="L19" s="37">
        <f t="shared" si="2"/>
        <v>0</v>
      </c>
      <c r="M19" s="37">
        <f t="shared" si="3"/>
        <v>0</v>
      </c>
      <c r="O19" s="25"/>
      <c r="P19" s="25"/>
    </row>
    <row r="20" spans="1:16" ht="15">
      <c r="A20" s="130" t="s">
        <v>232</v>
      </c>
      <c r="B20" s="100" t="s">
        <v>231</v>
      </c>
      <c r="C20" s="36" t="s">
        <v>78</v>
      </c>
      <c r="D20" s="24" t="s">
        <v>17</v>
      </c>
      <c r="E20" s="24"/>
      <c r="F20" s="24">
        <v>3</v>
      </c>
      <c r="G20" s="24">
        <v>0</v>
      </c>
      <c r="H20" s="24">
        <f t="shared" si="0"/>
        <v>3</v>
      </c>
      <c r="I20" s="24">
        <f t="shared" si="1"/>
        <v>3</v>
      </c>
      <c r="J20" s="97" t="s">
        <v>30</v>
      </c>
      <c r="K20" s="37">
        <f>'Parametre ve Katsayılar'!B4</f>
        <v>0.5</v>
      </c>
      <c r="L20" s="37">
        <f t="shared" si="2"/>
        <v>1.5</v>
      </c>
      <c r="M20" s="37">
        <f t="shared" si="3"/>
        <v>1.5</v>
      </c>
      <c r="O20" s="24"/>
      <c r="P20" s="24"/>
    </row>
    <row r="21" spans="1:16" ht="30">
      <c r="A21" s="130" t="s">
        <v>234</v>
      </c>
      <c r="B21" s="100" t="s">
        <v>233</v>
      </c>
      <c r="C21" s="36" t="s">
        <v>397</v>
      </c>
      <c r="D21" s="24" t="s">
        <v>17</v>
      </c>
      <c r="E21" s="24"/>
      <c r="F21" s="24">
        <v>3</v>
      </c>
      <c r="G21" s="24">
        <v>0</v>
      </c>
      <c r="H21" s="24">
        <f t="shared" si="0"/>
        <v>3</v>
      </c>
      <c r="I21" s="24">
        <f t="shared" si="1"/>
        <v>3</v>
      </c>
      <c r="J21" s="97" t="s">
        <v>30</v>
      </c>
      <c r="K21" s="37">
        <f>'Parametre ve Katsayılar'!B4</f>
        <v>0.5</v>
      </c>
      <c r="L21" s="37">
        <f t="shared" si="2"/>
        <v>1.5</v>
      </c>
      <c r="M21" s="37">
        <f t="shared" si="3"/>
        <v>1.5</v>
      </c>
      <c r="O21" s="24"/>
      <c r="P21" s="24"/>
    </row>
    <row r="22" spans="1:16" ht="15">
      <c r="A22" s="100" t="s">
        <v>236</v>
      </c>
      <c r="B22" s="100" t="s">
        <v>235</v>
      </c>
      <c r="C22" s="36" t="s">
        <v>286</v>
      </c>
      <c r="D22" s="24" t="s">
        <v>17</v>
      </c>
      <c r="E22" s="24"/>
      <c r="F22" s="24">
        <v>0</v>
      </c>
      <c r="G22" s="24">
        <v>0</v>
      </c>
      <c r="H22" s="24">
        <f t="shared" si="0"/>
        <v>0</v>
      </c>
      <c r="I22" s="24">
        <f t="shared" si="1"/>
        <v>0</v>
      </c>
      <c r="J22" s="97" t="s">
        <v>30</v>
      </c>
      <c r="K22" s="37">
        <f>'Parametre ve Katsayılar'!B4</f>
        <v>0.5</v>
      </c>
      <c r="L22" s="37">
        <f t="shared" si="2"/>
        <v>0</v>
      </c>
      <c r="M22" s="37">
        <f t="shared" si="3"/>
        <v>0</v>
      </c>
      <c r="O22" s="24"/>
      <c r="P22" s="24"/>
    </row>
    <row r="23" spans="1:16" ht="15">
      <c r="A23" s="100" t="s">
        <v>238</v>
      </c>
      <c r="B23" s="100" t="s">
        <v>237</v>
      </c>
      <c r="C23" s="36"/>
      <c r="D23" s="24" t="s">
        <v>17</v>
      </c>
      <c r="E23" s="24"/>
      <c r="F23" s="24">
        <v>0</v>
      </c>
      <c r="G23" s="24">
        <v>0</v>
      </c>
      <c r="H23" s="24">
        <f t="shared" si="0"/>
        <v>0</v>
      </c>
      <c r="I23" s="24">
        <f t="shared" si="1"/>
        <v>0</v>
      </c>
      <c r="J23" s="97" t="s">
        <v>30</v>
      </c>
      <c r="K23" s="37">
        <f>'Parametre ve Katsayılar'!B4</f>
        <v>0.5</v>
      </c>
      <c r="L23" s="37">
        <f t="shared" si="2"/>
        <v>0</v>
      </c>
      <c r="M23" s="37">
        <f t="shared" si="3"/>
        <v>0</v>
      </c>
      <c r="O23" s="24"/>
      <c r="P23" s="24"/>
    </row>
    <row r="24" spans="1:16" ht="15">
      <c r="A24" s="100" t="s">
        <v>240</v>
      </c>
      <c r="B24" s="100" t="s">
        <v>239</v>
      </c>
      <c r="C24" s="36" t="s">
        <v>78</v>
      </c>
      <c r="D24" s="24" t="s">
        <v>17</v>
      </c>
      <c r="E24" s="24"/>
      <c r="F24" s="24">
        <v>0</v>
      </c>
      <c r="G24" s="24">
        <v>0</v>
      </c>
      <c r="H24" s="24">
        <f t="shared" si="0"/>
        <v>0</v>
      </c>
      <c r="I24" s="24">
        <f t="shared" si="1"/>
        <v>0</v>
      </c>
      <c r="J24" s="97" t="s">
        <v>30</v>
      </c>
      <c r="K24" s="37">
        <f>'Parametre ve Katsayılar'!B4</f>
        <v>0.5</v>
      </c>
      <c r="L24" s="37">
        <f t="shared" si="2"/>
        <v>0</v>
      </c>
      <c r="M24" s="37">
        <f t="shared" si="3"/>
        <v>0</v>
      </c>
      <c r="O24" s="24"/>
      <c r="P24" s="24"/>
    </row>
    <row r="25" spans="1:16" ht="15">
      <c r="A25" s="100" t="s">
        <v>242</v>
      </c>
      <c r="B25" s="100" t="s">
        <v>241</v>
      </c>
      <c r="C25" s="36" t="s">
        <v>75</v>
      </c>
      <c r="D25" s="24" t="s">
        <v>17</v>
      </c>
      <c r="E25" s="24"/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  <c r="J25" s="97" t="s">
        <v>30</v>
      </c>
      <c r="K25" s="37">
        <f>'Parametre ve Katsayılar'!B4</f>
        <v>0.5</v>
      </c>
      <c r="L25" s="37">
        <f t="shared" si="2"/>
        <v>0</v>
      </c>
      <c r="M25" s="37">
        <f t="shared" si="3"/>
        <v>0</v>
      </c>
      <c r="O25" s="24"/>
      <c r="P25" s="24"/>
    </row>
    <row r="26" spans="1:16" ht="15">
      <c r="A26" s="100" t="s">
        <v>244</v>
      </c>
      <c r="B26" s="100" t="s">
        <v>243</v>
      </c>
      <c r="C26" s="36" t="s">
        <v>74</v>
      </c>
      <c r="D26" s="24" t="s">
        <v>17</v>
      </c>
      <c r="E26" s="24"/>
      <c r="F26" s="24">
        <v>0</v>
      </c>
      <c r="G26" s="24">
        <v>0</v>
      </c>
      <c r="H26" s="24">
        <f t="shared" si="0"/>
        <v>0</v>
      </c>
      <c r="I26" s="24">
        <f t="shared" si="1"/>
        <v>0</v>
      </c>
      <c r="J26" s="97" t="s">
        <v>30</v>
      </c>
      <c r="K26" s="37">
        <f>'Parametre ve Katsayılar'!B4</f>
        <v>0.5</v>
      </c>
      <c r="L26" s="37">
        <f t="shared" si="2"/>
        <v>0</v>
      </c>
      <c r="M26" s="37">
        <f t="shared" si="3"/>
        <v>0</v>
      </c>
      <c r="O26" s="24"/>
      <c r="P26" s="24"/>
    </row>
    <row r="27" spans="1:16" ht="15">
      <c r="A27" s="24" t="s">
        <v>277</v>
      </c>
      <c r="B27" s="24" t="s">
        <v>276</v>
      </c>
      <c r="C27" s="36"/>
      <c r="D27" s="24" t="s">
        <v>17</v>
      </c>
      <c r="E27" s="24"/>
      <c r="F27" s="24">
        <v>0</v>
      </c>
      <c r="G27" s="24">
        <v>0</v>
      </c>
      <c r="H27" s="24">
        <f t="shared" si="0"/>
        <v>0</v>
      </c>
      <c r="I27" s="24">
        <f t="shared" si="1"/>
        <v>0</v>
      </c>
      <c r="J27" s="97" t="s">
        <v>30</v>
      </c>
      <c r="K27" s="37">
        <f>'Parametre ve Katsayılar'!B4</f>
        <v>0.5</v>
      </c>
      <c r="L27" s="37">
        <f t="shared" si="2"/>
        <v>0</v>
      </c>
      <c r="M27" s="37">
        <f t="shared" si="3"/>
        <v>0</v>
      </c>
      <c r="O27" s="24"/>
      <c r="P27" s="24"/>
    </row>
    <row r="28" spans="1:16" ht="15">
      <c r="A28" s="24"/>
      <c r="B28" s="24" t="s">
        <v>310</v>
      </c>
      <c r="C28" s="36"/>
      <c r="D28" s="24" t="s">
        <v>17</v>
      </c>
      <c r="E28" s="24"/>
      <c r="F28" s="24">
        <v>0</v>
      </c>
      <c r="G28" s="24">
        <v>0</v>
      </c>
      <c r="H28" s="24">
        <f t="shared" si="0"/>
        <v>0</v>
      </c>
      <c r="I28" s="24">
        <f t="shared" si="1"/>
        <v>0</v>
      </c>
      <c r="J28" s="97" t="s">
        <v>30</v>
      </c>
      <c r="K28" s="37">
        <f>'Parametre ve Katsayılar'!B4</f>
        <v>0.5</v>
      </c>
      <c r="L28" s="37">
        <f t="shared" si="2"/>
        <v>0</v>
      </c>
      <c r="M28" s="37">
        <f t="shared" si="3"/>
        <v>0</v>
      </c>
      <c r="O28" s="24"/>
      <c r="P28" s="24"/>
    </row>
    <row r="29" spans="1:16" ht="15">
      <c r="A29" s="131"/>
      <c r="B29" s="24" t="s">
        <v>311</v>
      </c>
      <c r="C29" s="36"/>
      <c r="D29" s="24" t="s">
        <v>17</v>
      </c>
      <c r="E29" s="24"/>
      <c r="F29" s="24">
        <v>3</v>
      </c>
      <c r="G29" s="24">
        <v>0</v>
      </c>
      <c r="H29" s="24">
        <f t="shared" si="0"/>
        <v>3</v>
      </c>
      <c r="I29" s="24">
        <f t="shared" si="1"/>
        <v>3</v>
      </c>
      <c r="J29" s="97" t="s">
        <v>30</v>
      </c>
      <c r="K29" s="37">
        <f>'Parametre ve Katsayılar'!B4</f>
        <v>0.5</v>
      </c>
      <c r="L29" s="37">
        <f t="shared" si="2"/>
        <v>1.5</v>
      </c>
      <c r="M29" s="37">
        <f t="shared" si="3"/>
        <v>1.5</v>
      </c>
      <c r="O29" s="24"/>
      <c r="P29" s="24"/>
    </row>
    <row r="30" spans="1:16" ht="15">
      <c r="A30" s="131"/>
      <c r="B30" s="24" t="s">
        <v>312</v>
      </c>
      <c r="C30" s="36" t="s">
        <v>394</v>
      </c>
      <c r="D30" s="24" t="s">
        <v>17</v>
      </c>
      <c r="E30" s="24"/>
      <c r="F30" s="24">
        <v>3</v>
      </c>
      <c r="G30" s="24">
        <v>0</v>
      </c>
      <c r="H30" s="24">
        <f t="shared" si="0"/>
        <v>3</v>
      </c>
      <c r="I30" s="24">
        <f t="shared" si="1"/>
        <v>3</v>
      </c>
      <c r="J30" s="97" t="s">
        <v>30</v>
      </c>
      <c r="K30" s="37">
        <f>'Parametre ve Katsayılar'!B4</f>
        <v>0.5</v>
      </c>
      <c r="L30" s="37">
        <f t="shared" si="2"/>
        <v>1.5</v>
      </c>
      <c r="M30" s="37">
        <f t="shared" si="3"/>
        <v>1.5</v>
      </c>
      <c r="O30" s="24"/>
      <c r="P30" s="24"/>
    </row>
    <row r="31" spans="1:16" ht="15">
      <c r="A31" s="24"/>
      <c r="B31" s="24" t="s">
        <v>313</v>
      </c>
      <c r="C31" s="36"/>
      <c r="D31" s="24" t="s">
        <v>17</v>
      </c>
      <c r="E31" s="24"/>
      <c r="F31" s="24">
        <v>0</v>
      </c>
      <c r="G31" s="24">
        <v>0</v>
      </c>
      <c r="H31" s="24">
        <f t="shared" si="0"/>
        <v>0</v>
      </c>
      <c r="I31" s="24">
        <f t="shared" si="1"/>
        <v>0</v>
      </c>
      <c r="J31" s="97" t="s">
        <v>30</v>
      </c>
      <c r="K31" s="37">
        <f>'Parametre ve Katsayılar'!B4</f>
        <v>0.5</v>
      </c>
      <c r="L31" s="37">
        <f t="shared" si="2"/>
        <v>0</v>
      </c>
      <c r="M31" s="37">
        <f t="shared" si="3"/>
        <v>0</v>
      </c>
      <c r="O31" s="24"/>
      <c r="P31" s="24"/>
    </row>
    <row r="32" spans="1:16" ht="15">
      <c r="A32" s="131"/>
      <c r="B32" s="24" t="s">
        <v>314</v>
      </c>
      <c r="C32" s="36" t="s">
        <v>413</v>
      </c>
      <c r="D32" s="24" t="s">
        <v>17</v>
      </c>
      <c r="E32" s="24"/>
      <c r="F32" s="24">
        <v>3</v>
      </c>
      <c r="G32" s="24">
        <v>0</v>
      </c>
      <c r="H32" s="24">
        <f t="shared" si="0"/>
        <v>3</v>
      </c>
      <c r="I32" s="24">
        <f t="shared" si="1"/>
        <v>3</v>
      </c>
      <c r="J32" s="97" t="s">
        <v>30</v>
      </c>
      <c r="K32" s="37">
        <f>'Parametre ve Katsayılar'!B4</f>
        <v>0.5</v>
      </c>
      <c r="L32" s="37">
        <f t="shared" si="2"/>
        <v>1.5</v>
      </c>
      <c r="M32" s="37">
        <f t="shared" si="3"/>
        <v>1.5</v>
      </c>
      <c r="O32" s="24"/>
      <c r="P32" s="24"/>
    </row>
    <row r="33" spans="1:16" ht="15">
      <c r="A33" s="24"/>
      <c r="B33" s="24" t="s">
        <v>315</v>
      </c>
      <c r="C33" s="36"/>
      <c r="D33" s="24" t="s">
        <v>17</v>
      </c>
      <c r="E33" s="24"/>
      <c r="F33" s="24">
        <v>0</v>
      </c>
      <c r="G33" s="24">
        <v>0</v>
      </c>
      <c r="H33" s="24">
        <f t="shared" si="0"/>
        <v>0</v>
      </c>
      <c r="I33" s="24">
        <f t="shared" si="1"/>
        <v>0</v>
      </c>
      <c r="J33" s="97" t="s">
        <v>30</v>
      </c>
      <c r="K33" s="37">
        <f>'Parametre ve Katsayılar'!B4</f>
        <v>0.5</v>
      </c>
      <c r="L33" s="37">
        <f t="shared" si="2"/>
        <v>0</v>
      </c>
      <c r="M33" s="37">
        <f t="shared" si="3"/>
        <v>0</v>
      </c>
      <c r="O33" s="24"/>
      <c r="P33" s="24"/>
    </row>
    <row r="34" spans="1:16" ht="15">
      <c r="A34" s="131"/>
      <c r="B34" s="24" t="s">
        <v>316</v>
      </c>
      <c r="C34" s="36" t="s">
        <v>413</v>
      </c>
      <c r="D34" s="24" t="s">
        <v>17</v>
      </c>
      <c r="E34" s="24"/>
      <c r="F34" s="24">
        <v>3</v>
      </c>
      <c r="G34" s="24">
        <v>0</v>
      </c>
      <c r="H34" s="24">
        <f t="shared" si="0"/>
        <v>3</v>
      </c>
      <c r="I34" s="24">
        <f t="shared" si="1"/>
        <v>3</v>
      </c>
      <c r="J34" s="97" t="s">
        <v>30</v>
      </c>
      <c r="K34" s="37">
        <f>'Parametre ve Katsayılar'!B4</f>
        <v>0.5</v>
      </c>
      <c r="L34" s="37">
        <f t="shared" si="2"/>
        <v>1.5</v>
      </c>
      <c r="M34" s="37">
        <f t="shared" si="3"/>
        <v>1.5</v>
      </c>
      <c r="O34" s="24"/>
      <c r="P34" s="24"/>
    </row>
    <row r="35" spans="1:16" ht="15">
      <c r="A35" s="24"/>
      <c r="B35" s="24" t="s">
        <v>317</v>
      </c>
      <c r="C35" s="36"/>
      <c r="D35" s="24" t="s">
        <v>17</v>
      </c>
      <c r="E35" s="24"/>
      <c r="F35" s="24">
        <v>0</v>
      </c>
      <c r="G35" s="24">
        <v>0</v>
      </c>
      <c r="H35" s="24">
        <f t="shared" si="0"/>
        <v>0</v>
      </c>
      <c r="I35" s="24">
        <f t="shared" si="1"/>
        <v>0</v>
      </c>
      <c r="J35" s="97" t="s">
        <v>30</v>
      </c>
      <c r="K35" s="37">
        <f>'Parametre ve Katsayılar'!B4</f>
        <v>0.5</v>
      </c>
      <c r="L35" s="37">
        <f t="shared" si="2"/>
        <v>0</v>
      </c>
      <c r="M35" s="37">
        <f t="shared" si="3"/>
        <v>0</v>
      </c>
      <c r="O35" s="24"/>
      <c r="P35" s="24"/>
    </row>
    <row r="36" spans="1:16" ht="15">
      <c r="A36" s="131"/>
      <c r="B36" s="24" t="s">
        <v>412</v>
      </c>
      <c r="C36" s="36" t="s">
        <v>401</v>
      </c>
      <c r="D36" s="24" t="s">
        <v>407</v>
      </c>
      <c r="E36" s="24"/>
      <c r="F36" s="24">
        <v>3</v>
      </c>
      <c r="G36" s="24">
        <v>0</v>
      </c>
      <c r="H36" s="24">
        <f t="shared" si="0"/>
        <v>3</v>
      </c>
      <c r="I36" s="24">
        <f t="shared" si="1"/>
        <v>3</v>
      </c>
      <c r="J36" s="97"/>
      <c r="K36" s="37">
        <f>'Parametre ve Katsayılar'!B4</f>
        <v>0.5</v>
      </c>
      <c r="L36" s="37">
        <f t="shared" si="2"/>
        <v>1.5</v>
      </c>
      <c r="M36" s="37">
        <f t="shared" si="3"/>
        <v>1.5</v>
      </c>
      <c r="O36" s="24"/>
      <c r="P36" s="24"/>
    </row>
    <row r="37" spans="1:16" ht="15">
      <c r="A37" s="2"/>
      <c r="B37" s="2"/>
      <c r="C37" s="10" t="s">
        <v>199</v>
      </c>
      <c r="D37" s="29"/>
      <c r="E37" s="29"/>
      <c r="F37" s="29"/>
      <c r="G37" s="29"/>
      <c r="H37" s="10">
        <f>SUM(H5:H18)</f>
        <v>66</v>
      </c>
      <c r="I37" s="10">
        <f>SUM(I3:I18)</f>
        <v>42</v>
      </c>
      <c r="J37" s="29"/>
      <c r="K37" s="30"/>
      <c r="L37" s="28">
        <f>SUM(L3:L18)</f>
        <v>40.5</v>
      </c>
      <c r="M37" s="28">
        <f>SUM(M3:M18)</f>
        <v>63</v>
      </c>
      <c r="O37" s="24"/>
      <c r="P37" s="24"/>
    </row>
    <row r="38" spans="1:16" ht="15.75" thickBot="1">
      <c r="A38" s="2"/>
      <c r="B38" s="5"/>
      <c r="C38" s="47" t="s">
        <v>200</v>
      </c>
      <c r="D38" s="48"/>
      <c r="E38" s="48"/>
      <c r="F38" s="48"/>
      <c r="G38" s="48"/>
      <c r="H38" s="47">
        <f>SUM(H19:H36)</f>
        <v>21</v>
      </c>
      <c r="I38" s="47">
        <f>SUM(I19:I36)</f>
        <v>21</v>
      </c>
      <c r="J38" s="48"/>
      <c r="K38" s="50"/>
      <c r="L38" s="49">
        <f>SUM(L19:L36)</f>
        <v>10.5</v>
      </c>
      <c r="M38" s="49">
        <f>SUM(M19:M36)</f>
        <v>10.5</v>
      </c>
      <c r="O38" s="51"/>
      <c r="P38" s="51"/>
    </row>
    <row r="39" spans="1:16" ht="15">
      <c r="A39" s="17"/>
      <c r="B39" s="17"/>
      <c r="C39" s="10" t="s">
        <v>19</v>
      </c>
      <c r="D39" s="10"/>
      <c r="E39" s="10"/>
      <c r="F39" s="10"/>
      <c r="G39" s="10"/>
      <c r="H39" s="10">
        <f>H37+H38</f>
        <v>87</v>
      </c>
      <c r="I39" s="10">
        <f>I37+I38</f>
        <v>63</v>
      </c>
      <c r="J39" s="10"/>
      <c r="K39" s="10"/>
      <c r="L39" s="28">
        <f>L37+L38</f>
        <v>51</v>
      </c>
      <c r="M39" s="28">
        <f>M37+M38</f>
        <v>73.5</v>
      </c>
      <c r="O39" s="10"/>
      <c r="P39" s="10">
        <f>SUM(P3:P38)</f>
        <v>8</v>
      </c>
    </row>
    <row r="40" spans="1:16" s="13" customFormat="1" ht="45">
      <c r="A40" s="6"/>
      <c r="B40" s="7"/>
      <c r="C40" s="8"/>
      <c r="D40" s="6"/>
      <c r="E40" s="6"/>
      <c r="F40" s="6"/>
      <c r="G40" s="6"/>
      <c r="H40" s="8" t="s">
        <v>186</v>
      </c>
      <c r="I40" s="8" t="s">
        <v>188</v>
      </c>
      <c r="J40" s="6"/>
      <c r="K40" s="6"/>
      <c r="L40" s="8" t="s">
        <v>190</v>
      </c>
      <c r="M40" s="8" t="s">
        <v>193</v>
      </c>
      <c r="N40" s="18"/>
      <c r="O40" s="6"/>
      <c r="P40" s="6"/>
    </row>
    <row r="41" spans="1:16" ht="15">
      <c r="A41" s="6"/>
      <c r="B41" s="7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</row>
    <row r="42" spans="1:16" ht="15">
      <c r="A42" s="1" t="s">
        <v>7</v>
      </c>
      <c r="B42" s="5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</row>
    <row r="43" spans="1:16" ht="45">
      <c r="A43" s="35" t="s">
        <v>1</v>
      </c>
      <c r="B43" s="35" t="s">
        <v>3</v>
      </c>
      <c r="C43" s="35" t="s">
        <v>11</v>
      </c>
      <c r="D43" s="35" t="s">
        <v>24</v>
      </c>
      <c r="E43" s="35" t="s">
        <v>9</v>
      </c>
      <c r="F43" s="35" t="s">
        <v>4</v>
      </c>
      <c r="G43" s="35" t="s">
        <v>8</v>
      </c>
      <c r="H43" s="35" t="s">
        <v>186</v>
      </c>
      <c r="I43" s="35" t="s">
        <v>5</v>
      </c>
      <c r="J43" s="35" t="s">
        <v>6</v>
      </c>
      <c r="K43" s="35" t="s">
        <v>49</v>
      </c>
      <c r="L43" s="35" t="s">
        <v>191</v>
      </c>
      <c r="M43" s="35" t="s">
        <v>192</v>
      </c>
      <c r="O43" s="20" t="s">
        <v>58</v>
      </c>
      <c r="P43" s="19"/>
    </row>
    <row r="44" spans="1:16" ht="15">
      <c r="A44" s="99" t="s">
        <v>290</v>
      </c>
      <c r="B44" s="99" t="s">
        <v>287</v>
      </c>
      <c r="C44" s="34" t="s">
        <v>285</v>
      </c>
      <c r="D44" s="31" t="s">
        <v>268</v>
      </c>
      <c r="E44" s="31"/>
      <c r="F44" s="31">
        <v>3</v>
      </c>
      <c r="G44" s="31">
        <v>0</v>
      </c>
      <c r="H44" s="31">
        <f>F44+G44</f>
        <v>3</v>
      </c>
      <c r="I44" s="31">
        <f>F44+(G44/2)</f>
        <v>3</v>
      </c>
      <c r="J44" s="89" t="s">
        <v>23</v>
      </c>
      <c r="K44" s="32">
        <f>'Parametre ve Katsayılar'!B3</f>
        <v>0.75</v>
      </c>
      <c r="L44" s="31">
        <f>I44*K44</f>
        <v>2.25</v>
      </c>
      <c r="M44" s="31">
        <f>H44*K44</f>
        <v>2.25</v>
      </c>
      <c r="O44" s="24" t="s">
        <v>83</v>
      </c>
      <c r="P44" s="24">
        <v>1</v>
      </c>
    </row>
    <row r="45" spans="1:16" ht="15">
      <c r="A45" s="99" t="s">
        <v>290</v>
      </c>
      <c r="B45" s="99" t="s">
        <v>287</v>
      </c>
      <c r="C45" s="34" t="s">
        <v>74</v>
      </c>
      <c r="D45" s="31" t="s">
        <v>268</v>
      </c>
      <c r="E45" s="31"/>
      <c r="F45" s="31">
        <v>3</v>
      </c>
      <c r="G45" s="31">
        <v>0</v>
      </c>
      <c r="H45" s="31">
        <f aca="true" t="shared" si="4" ref="H45:H60">F45+G45</f>
        <v>3</v>
      </c>
      <c r="I45" s="31">
        <f aca="true" t="shared" si="5" ref="I45:I60">F45+(G45/2)</f>
        <v>3</v>
      </c>
      <c r="J45" s="89" t="s">
        <v>23</v>
      </c>
      <c r="K45" s="32">
        <f>'Parametre ve Katsayılar'!B3</f>
        <v>0.75</v>
      </c>
      <c r="L45" s="31">
        <f aca="true" t="shared" si="6" ref="L45:L55">I45*K45</f>
        <v>2.25</v>
      </c>
      <c r="M45" s="31">
        <f aca="true" t="shared" si="7" ref="M45:M55">H45*K45</f>
        <v>2.25</v>
      </c>
      <c r="O45" s="24" t="s">
        <v>84</v>
      </c>
      <c r="P45" s="24">
        <v>1</v>
      </c>
    </row>
    <row r="46" spans="1:16" ht="15">
      <c r="A46" s="99" t="s">
        <v>290</v>
      </c>
      <c r="B46" s="99" t="s">
        <v>287</v>
      </c>
      <c r="C46" s="34" t="s">
        <v>75</v>
      </c>
      <c r="D46" s="31" t="s">
        <v>268</v>
      </c>
      <c r="E46" s="31"/>
      <c r="F46" s="31">
        <v>3</v>
      </c>
      <c r="G46" s="31">
        <v>0</v>
      </c>
      <c r="H46" s="31">
        <f t="shared" si="4"/>
        <v>3</v>
      </c>
      <c r="I46" s="31">
        <f t="shared" si="5"/>
        <v>3</v>
      </c>
      <c r="J46" s="89" t="s">
        <v>23</v>
      </c>
      <c r="K46" s="32">
        <f>'Parametre ve Katsayılar'!B3</f>
        <v>0.75</v>
      </c>
      <c r="L46" s="31">
        <f t="shared" si="6"/>
        <v>2.25</v>
      </c>
      <c r="M46" s="31">
        <f t="shared" si="7"/>
        <v>2.25</v>
      </c>
      <c r="O46" s="24" t="s">
        <v>81</v>
      </c>
      <c r="P46" s="24">
        <v>1</v>
      </c>
    </row>
    <row r="47" spans="1:16" ht="15">
      <c r="A47" s="99" t="s">
        <v>290</v>
      </c>
      <c r="B47" s="99" t="s">
        <v>287</v>
      </c>
      <c r="C47" s="34" t="s">
        <v>76</v>
      </c>
      <c r="D47" s="31" t="s">
        <v>268</v>
      </c>
      <c r="E47" s="31"/>
      <c r="F47" s="31">
        <v>3</v>
      </c>
      <c r="G47" s="31">
        <v>0</v>
      </c>
      <c r="H47" s="31">
        <f t="shared" si="4"/>
        <v>3</v>
      </c>
      <c r="I47" s="31">
        <f t="shared" si="5"/>
        <v>3</v>
      </c>
      <c r="J47" s="89" t="s">
        <v>23</v>
      </c>
      <c r="K47" s="32">
        <f>'Parametre ve Katsayılar'!B3</f>
        <v>0.75</v>
      </c>
      <c r="L47" s="31">
        <f t="shared" si="6"/>
        <v>2.25</v>
      </c>
      <c r="M47" s="31">
        <f t="shared" si="7"/>
        <v>2.25</v>
      </c>
      <c r="O47" s="24" t="s">
        <v>85</v>
      </c>
      <c r="P47" s="24">
        <v>1</v>
      </c>
    </row>
    <row r="48" spans="1:16" ht="15">
      <c r="A48" s="99" t="s">
        <v>290</v>
      </c>
      <c r="B48" s="99" t="s">
        <v>287</v>
      </c>
      <c r="C48" s="34" t="s">
        <v>77</v>
      </c>
      <c r="D48" s="31" t="s">
        <v>268</v>
      </c>
      <c r="E48" s="31"/>
      <c r="F48" s="31">
        <v>3</v>
      </c>
      <c r="G48" s="31">
        <v>0</v>
      </c>
      <c r="H48" s="31">
        <f t="shared" si="4"/>
        <v>3</v>
      </c>
      <c r="I48" s="31">
        <f t="shared" si="5"/>
        <v>3</v>
      </c>
      <c r="J48" s="89" t="s">
        <v>23</v>
      </c>
      <c r="K48" s="32">
        <f>'Parametre ve Katsayılar'!B3</f>
        <v>0.75</v>
      </c>
      <c r="L48" s="31">
        <f t="shared" si="6"/>
        <v>2.25</v>
      </c>
      <c r="M48" s="31">
        <f t="shared" si="7"/>
        <v>2.25</v>
      </c>
      <c r="O48" s="24" t="s">
        <v>86</v>
      </c>
      <c r="P48" s="24">
        <v>1</v>
      </c>
    </row>
    <row r="49" spans="1:16" ht="15">
      <c r="A49" s="99" t="s">
        <v>290</v>
      </c>
      <c r="B49" s="99" t="s">
        <v>287</v>
      </c>
      <c r="C49" s="34" t="s">
        <v>78</v>
      </c>
      <c r="D49" s="31" t="s">
        <v>268</v>
      </c>
      <c r="E49" s="31"/>
      <c r="F49" s="31">
        <v>3</v>
      </c>
      <c r="G49" s="31">
        <v>0</v>
      </c>
      <c r="H49" s="31">
        <f t="shared" si="4"/>
        <v>3</v>
      </c>
      <c r="I49" s="31">
        <f t="shared" si="5"/>
        <v>3</v>
      </c>
      <c r="J49" s="89" t="s">
        <v>23</v>
      </c>
      <c r="K49" s="32">
        <f>'Parametre ve Katsayılar'!B3</f>
        <v>0.75</v>
      </c>
      <c r="L49" s="31">
        <f t="shared" si="6"/>
        <v>2.25</v>
      </c>
      <c r="M49" s="31">
        <f t="shared" si="7"/>
        <v>2.25</v>
      </c>
      <c r="O49" s="24"/>
      <c r="P49" s="24"/>
    </row>
    <row r="50" spans="1:16" ht="15">
      <c r="A50" s="99" t="s">
        <v>289</v>
      </c>
      <c r="B50" s="99" t="s">
        <v>288</v>
      </c>
      <c r="C50" s="34" t="s">
        <v>285</v>
      </c>
      <c r="D50" s="31" t="s">
        <v>268</v>
      </c>
      <c r="E50" s="31"/>
      <c r="F50" s="31">
        <v>3</v>
      </c>
      <c r="G50" s="31">
        <v>0</v>
      </c>
      <c r="H50" s="31">
        <f t="shared" si="4"/>
        <v>3</v>
      </c>
      <c r="I50" s="31">
        <f t="shared" si="5"/>
        <v>3</v>
      </c>
      <c r="J50" s="89" t="s">
        <v>23</v>
      </c>
      <c r="K50" s="32">
        <f>'Parametre ve Katsayılar'!B3</f>
        <v>0.75</v>
      </c>
      <c r="L50" s="31">
        <f t="shared" si="6"/>
        <v>2.25</v>
      </c>
      <c r="M50" s="31">
        <f t="shared" si="7"/>
        <v>2.25</v>
      </c>
      <c r="O50" s="24"/>
      <c r="P50" s="24"/>
    </row>
    <row r="51" spans="1:16" ht="15">
      <c r="A51" s="99" t="s">
        <v>289</v>
      </c>
      <c r="B51" s="99" t="s">
        <v>288</v>
      </c>
      <c r="C51" s="34" t="s">
        <v>74</v>
      </c>
      <c r="D51" s="31" t="s">
        <v>268</v>
      </c>
      <c r="E51" s="31"/>
      <c r="F51" s="31">
        <v>3</v>
      </c>
      <c r="G51" s="31">
        <v>0</v>
      </c>
      <c r="H51" s="31">
        <f t="shared" si="4"/>
        <v>3</v>
      </c>
      <c r="I51" s="31">
        <f t="shared" si="5"/>
        <v>3</v>
      </c>
      <c r="J51" s="89" t="s">
        <v>23</v>
      </c>
      <c r="K51" s="32">
        <f>'Parametre ve Katsayılar'!B3</f>
        <v>0.75</v>
      </c>
      <c r="L51" s="31">
        <f t="shared" si="6"/>
        <v>2.25</v>
      </c>
      <c r="M51" s="31">
        <f t="shared" si="7"/>
        <v>2.25</v>
      </c>
      <c r="O51" s="24"/>
      <c r="P51" s="24"/>
    </row>
    <row r="52" spans="1:16" ht="15">
      <c r="A52" s="99" t="s">
        <v>289</v>
      </c>
      <c r="B52" s="99" t="s">
        <v>288</v>
      </c>
      <c r="C52" s="34" t="s">
        <v>75</v>
      </c>
      <c r="D52" s="31" t="s">
        <v>268</v>
      </c>
      <c r="E52" s="31"/>
      <c r="F52" s="31">
        <v>3</v>
      </c>
      <c r="G52" s="31">
        <v>0</v>
      </c>
      <c r="H52" s="31">
        <f t="shared" si="4"/>
        <v>3</v>
      </c>
      <c r="I52" s="31">
        <f t="shared" si="5"/>
        <v>3</v>
      </c>
      <c r="J52" s="89" t="s">
        <v>23</v>
      </c>
      <c r="K52" s="32">
        <f>'Parametre ve Katsayılar'!B3</f>
        <v>0.75</v>
      </c>
      <c r="L52" s="31">
        <f t="shared" si="6"/>
        <v>2.25</v>
      </c>
      <c r="M52" s="31">
        <f t="shared" si="7"/>
        <v>2.25</v>
      </c>
      <c r="O52" s="24"/>
      <c r="P52" s="24"/>
    </row>
    <row r="53" spans="1:16" ht="15">
      <c r="A53" s="99" t="s">
        <v>289</v>
      </c>
      <c r="B53" s="99" t="s">
        <v>288</v>
      </c>
      <c r="C53" s="34" t="s">
        <v>76</v>
      </c>
      <c r="D53" s="31" t="s">
        <v>268</v>
      </c>
      <c r="E53" s="31"/>
      <c r="F53" s="31">
        <v>3</v>
      </c>
      <c r="G53" s="31">
        <v>0</v>
      </c>
      <c r="H53" s="31">
        <f t="shared" si="4"/>
        <v>3</v>
      </c>
      <c r="I53" s="31">
        <f t="shared" si="5"/>
        <v>3</v>
      </c>
      <c r="J53" s="89" t="s">
        <v>23</v>
      </c>
      <c r="K53" s="32">
        <f>'Parametre ve Katsayılar'!B3</f>
        <v>0.75</v>
      </c>
      <c r="L53" s="31">
        <f t="shared" si="6"/>
        <v>2.25</v>
      </c>
      <c r="M53" s="31">
        <f t="shared" si="7"/>
        <v>2.25</v>
      </c>
      <c r="O53" s="24"/>
      <c r="P53" s="24"/>
    </row>
    <row r="54" spans="1:16" ht="15">
      <c r="A54" s="99" t="s">
        <v>289</v>
      </c>
      <c r="B54" s="99" t="s">
        <v>288</v>
      </c>
      <c r="C54" s="34" t="s">
        <v>77</v>
      </c>
      <c r="D54" s="31" t="s">
        <v>268</v>
      </c>
      <c r="E54" s="31"/>
      <c r="F54" s="31">
        <v>3</v>
      </c>
      <c r="G54" s="31">
        <v>0</v>
      </c>
      <c r="H54" s="31">
        <f t="shared" si="4"/>
        <v>3</v>
      </c>
      <c r="I54" s="31">
        <f t="shared" si="5"/>
        <v>3</v>
      </c>
      <c r="J54" s="89" t="s">
        <v>23</v>
      </c>
      <c r="K54" s="32">
        <f>'Parametre ve Katsayılar'!B3</f>
        <v>0.75</v>
      </c>
      <c r="L54" s="31">
        <f t="shared" si="6"/>
        <v>2.25</v>
      </c>
      <c r="M54" s="31">
        <f t="shared" si="7"/>
        <v>2.25</v>
      </c>
      <c r="O54" s="25"/>
      <c r="P54" s="25"/>
    </row>
    <row r="55" spans="1:16" ht="15">
      <c r="A55" s="99" t="s">
        <v>289</v>
      </c>
      <c r="B55" s="99" t="s">
        <v>288</v>
      </c>
      <c r="C55" s="34" t="s">
        <v>78</v>
      </c>
      <c r="D55" s="31" t="s">
        <v>268</v>
      </c>
      <c r="E55" s="31"/>
      <c r="F55" s="31">
        <v>3</v>
      </c>
      <c r="G55" s="31">
        <v>0</v>
      </c>
      <c r="H55" s="31">
        <f t="shared" si="4"/>
        <v>3</v>
      </c>
      <c r="I55" s="31">
        <f t="shared" si="5"/>
        <v>3</v>
      </c>
      <c r="J55" s="89" t="s">
        <v>23</v>
      </c>
      <c r="K55" s="32">
        <f>'Parametre ve Katsayılar'!B3</f>
        <v>0.75</v>
      </c>
      <c r="L55" s="31">
        <f t="shared" si="6"/>
        <v>2.25</v>
      </c>
      <c r="M55" s="31">
        <f t="shared" si="7"/>
        <v>2.25</v>
      </c>
      <c r="O55" s="24"/>
      <c r="P55" s="24"/>
    </row>
    <row r="56" spans="1:16" ht="15">
      <c r="A56" s="99" t="s">
        <v>289</v>
      </c>
      <c r="B56" s="99" t="s">
        <v>288</v>
      </c>
      <c r="C56" s="34"/>
      <c r="D56" s="31" t="s">
        <v>268</v>
      </c>
      <c r="E56" s="31"/>
      <c r="F56" s="31">
        <v>3</v>
      </c>
      <c r="G56" s="31">
        <v>0</v>
      </c>
      <c r="H56" s="31">
        <f t="shared" si="4"/>
        <v>3</v>
      </c>
      <c r="I56" s="31">
        <f t="shared" si="5"/>
        <v>3</v>
      </c>
      <c r="J56" s="89" t="s">
        <v>23</v>
      </c>
      <c r="K56" s="32">
        <f>'Parametre ve Katsayılar'!B3</f>
        <v>0.75</v>
      </c>
      <c r="L56" s="31">
        <f aca="true" t="shared" si="8" ref="L56:L61">I56*K56</f>
        <v>2.25</v>
      </c>
      <c r="M56" s="31">
        <f aca="true" t="shared" si="9" ref="M56:M61">H56*K56</f>
        <v>2.25</v>
      </c>
      <c r="O56" s="24"/>
      <c r="P56" s="24"/>
    </row>
    <row r="57" spans="1:16" ht="15">
      <c r="A57" s="99"/>
      <c r="B57" s="99" t="s">
        <v>435</v>
      </c>
      <c r="C57" s="34" t="s">
        <v>436</v>
      </c>
      <c r="D57" s="31"/>
      <c r="E57" s="31" t="s">
        <v>18</v>
      </c>
      <c r="F57" s="31">
        <v>31</v>
      </c>
      <c r="G57" s="31">
        <v>0</v>
      </c>
      <c r="H57" s="31">
        <f t="shared" si="4"/>
        <v>31</v>
      </c>
      <c r="I57" s="31">
        <f t="shared" si="5"/>
        <v>31</v>
      </c>
      <c r="J57" s="89"/>
      <c r="K57" s="32">
        <f>'Parametre ve Katsayılar'!B6</f>
        <v>0.5</v>
      </c>
      <c r="L57" s="31">
        <f t="shared" si="8"/>
        <v>15.5</v>
      </c>
      <c r="M57" s="31">
        <f t="shared" si="9"/>
        <v>15.5</v>
      </c>
      <c r="O57" s="24"/>
      <c r="P57" s="24"/>
    </row>
    <row r="58" spans="1:16" ht="15">
      <c r="A58" s="99"/>
      <c r="B58" s="99" t="s">
        <v>435</v>
      </c>
      <c r="C58" s="34" t="s">
        <v>436</v>
      </c>
      <c r="D58" s="31"/>
      <c r="E58" s="31" t="s">
        <v>27</v>
      </c>
      <c r="F58" s="31">
        <v>27</v>
      </c>
      <c r="G58" s="31">
        <v>0</v>
      </c>
      <c r="H58" s="31">
        <f t="shared" si="4"/>
        <v>27</v>
      </c>
      <c r="I58" s="31">
        <f t="shared" si="5"/>
        <v>27</v>
      </c>
      <c r="J58" s="89"/>
      <c r="K58" s="32">
        <f>'Parametre ve Katsayılar'!B6</f>
        <v>0.5</v>
      </c>
      <c r="L58" s="31">
        <f t="shared" si="8"/>
        <v>13.5</v>
      </c>
      <c r="M58" s="31">
        <f t="shared" si="9"/>
        <v>13.5</v>
      </c>
      <c r="O58" s="24"/>
      <c r="P58" s="24"/>
    </row>
    <row r="59" spans="1:16" ht="15">
      <c r="A59" s="99"/>
      <c r="B59" s="99" t="s">
        <v>437</v>
      </c>
      <c r="C59" s="34" t="s">
        <v>436</v>
      </c>
      <c r="D59" s="31"/>
      <c r="E59" s="31" t="s">
        <v>18</v>
      </c>
      <c r="F59" s="31">
        <v>5</v>
      </c>
      <c r="G59" s="31">
        <v>0</v>
      </c>
      <c r="H59" s="31">
        <f t="shared" si="4"/>
        <v>5</v>
      </c>
      <c r="I59" s="31">
        <f t="shared" si="5"/>
        <v>5</v>
      </c>
      <c r="J59" s="89"/>
      <c r="K59" s="32">
        <f>'Parametre ve Katsayılar'!B6</f>
        <v>0.5</v>
      </c>
      <c r="L59" s="31">
        <f t="shared" si="8"/>
        <v>2.5</v>
      </c>
      <c r="M59" s="31">
        <f t="shared" si="9"/>
        <v>2.5</v>
      </c>
      <c r="O59" s="24"/>
      <c r="P59" s="24"/>
    </row>
    <row r="60" spans="1:16" ht="15">
      <c r="A60" s="99"/>
      <c r="B60" s="99" t="s">
        <v>437</v>
      </c>
      <c r="C60" s="34" t="s">
        <v>436</v>
      </c>
      <c r="D60" s="31"/>
      <c r="E60" s="31" t="s">
        <v>27</v>
      </c>
      <c r="F60" s="31">
        <v>10</v>
      </c>
      <c r="G60" s="31">
        <v>0</v>
      </c>
      <c r="H60" s="31">
        <f t="shared" si="4"/>
        <v>10</v>
      </c>
      <c r="I60" s="31">
        <f t="shared" si="5"/>
        <v>10</v>
      </c>
      <c r="J60" s="89"/>
      <c r="K60" s="32">
        <f>'Parametre ve Katsayılar'!B6</f>
        <v>0.5</v>
      </c>
      <c r="L60" s="31">
        <f t="shared" si="8"/>
        <v>5</v>
      </c>
      <c r="M60" s="31">
        <f t="shared" si="9"/>
        <v>5</v>
      </c>
      <c r="O60" s="24"/>
      <c r="P60" s="24"/>
    </row>
    <row r="61" spans="1:16" ht="15">
      <c r="A61" s="130" t="s">
        <v>248</v>
      </c>
      <c r="B61" s="100" t="s">
        <v>247</v>
      </c>
      <c r="C61" s="36" t="s">
        <v>78</v>
      </c>
      <c r="D61" s="24" t="s">
        <v>268</v>
      </c>
      <c r="E61" s="24"/>
      <c r="F61" s="24">
        <v>3</v>
      </c>
      <c r="G61" s="24">
        <v>0</v>
      </c>
      <c r="H61" s="24">
        <f>F61+G61</f>
        <v>3</v>
      </c>
      <c r="I61" s="24">
        <f>F61+(G61/2)</f>
        <v>3</v>
      </c>
      <c r="J61" s="97" t="s">
        <v>30</v>
      </c>
      <c r="K61" s="37">
        <f>'Parametre ve Katsayılar'!B5</f>
        <v>0.5</v>
      </c>
      <c r="L61" s="24">
        <f t="shared" si="8"/>
        <v>1.5</v>
      </c>
      <c r="M61" s="24">
        <f t="shared" si="9"/>
        <v>1.5</v>
      </c>
      <c r="O61" s="24"/>
      <c r="P61" s="24"/>
    </row>
    <row r="62" spans="1:16" ht="15">
      <c r="A62" s="130" t="s">
        <v>250</v>
      </c>
      <c r="B62" s="100" t="s">
        <v>249</v>
      </c>
      <c r="C62" s="36" t="s">
        <v>77</v>
      </c>
      <c r="D62" s="24" t="s">
        <v>268</v>
      </c>
      <c r="E62" s="24"/>
      <c r="F62" s="24">
        <v>3</v>
      </c>
      <c r="G62" s="24">
        <v>0</v>
      </c>
      <c r="H62" s="24">
        <f aca="true" t="shared" si="10" ref="H62:H86">F62+G62</f>
        <v>3</v>
      </c>
      <c r="I62" s="24">
        <f aca="true" t="shared" si="11" ref="I62:I86">F62+(G62/2)</f>
        <v>3</v>
      </c>
      <c r="J62" s="97" t="s">
        <v>30</v>
      </c>
      <c r="K62" s="37">
        <f>'Parametre ve Katsayılar'!B5</f>
        <v>0.5</v>
      </c>
      <c r="L62" s="24">
        <f aca="true" t="shared" si="12" ref="L62:L86">I62*K62</f>
        <v>1.5</v>
      </c>
      <c r="M62" s="24">
        <f aca="true" t="shared" si="13" ref="M62:M86">H62*K62</f>
        <v>1.5</v>
      </c>
      <c r="O62" s="24"/>
      <c r="P62" s="24"/>
    </row>
    <row r="63" spans="1:16" ht="15">
      <c r="A63" s="130" t="s">
        <v>255</v>
      </c>
      <c r="B63" s="100" t="s">
        <v>270</v>
      </c>
      <c r="C63" s="36" t="s">
        <v>254</v>
      </c>
      <c r="D63" s="24" t="s">
        <v>268</v>
      </c>
      <c r="E63" s="24"/>
      <c r="F63" s="24">
        <v>3</v>
      </c>
      <c r="G63" s="24">
        <v>0</v>
      </c>
      <c r="H63" s="24">
        <f t="shared" si="10"/>
        <v>3</v>
      </c>
      <c r="I63" s="24">
        <f t="shared" si="11"/>
        <v>3</v>
      </c>
      <c r="J63" s="97" t="s">
        <v>30</v>
      </c>
      <c r="K63" s="37">
        <f>'Parametre ve Katsayılar'!B5</f>
        <v>0.5</v>
      </c>
      <c r="L63" s="24">
        <f t="shared" si="12"/>
        <v>1.5</v>
      </c>
      <c r="M63" s="24">
        <f t="shared" si="13"/>
        <v>1.5</v>
      </c>
      <c r="O63" s="24"/>
      <c r="P63" s="24"/>
    </row>
    <row r="64" spans="1:16" ht="15">
      <c r="A64" s="100" t="s">
        <v>256</v>
      </c>
      <c r="B64" s="100" t="s">
        <v>269</v>
      </c>
      <c r="C64" s="36" t="s">
        <v>80</v>
      </c>
      <c r="D64" s="24" t="s">
        <v>268</v>
      </c>
      <c r="E64" s="24"/>
      <c r="F64" s="24">
        <v>0</v>
      </c>
      <c r="G64" s="24">
        <v>0</v>
      </c>
      <c r="H64" s="24">
        <f t="shared" si="10"/>
        <v>0</v>
      </c>
      <c r="I64" s="24">
        <f t="shared" si="11"/>
        <v>0</v>
      </c>
      <c r="J64" s="97" t="s">
        <v>30</v>
      </c>
      <c r="K64" s="37">
        <f>'Parametre ve Katsayılar'!B5</f>
        <v>0.5</v>
      </c>
      <c r="L64" s="24">
        <f t="shared" si="12"/>
        <v>0</v>
      </c>
      <c r="M64" s="24">
        <f t="shared" si="13"/>
        <v>0</v>
      </c>
      <c r="O64" s="24"/>
      <c r="P64" s="24"/>
    </row>
    <row r="65" spans="1:16" ht="30">
      <c r="A65" s="24" t="s">
        <v>292</v>
      </c>
      <c r="B65" s="36" t="s">
        <v>291</v>
      </c>
      <c r="C65" s="24" t="s">
        <v>285</v>
      </c>
      <c r="D65" s="24" t="s">
        <v>268</v>
      </c>
      <c r="E65" s="24"/>
      <c r="F65" s="24">
        <v>0</v>
      </c>
      <c r="G65" s="24">
        <v>0</v>
      </c>
      <c r="H65" s="24">
        <f t="shared" si="10"/>
        <v>0</v>
      </c>
      <c r="I65" s="24">
        <f t="shared" si="11"/>
        <v>0</v>
      </c>
      <c r="J65" s="97" t="s">
        <v>30</v>
      </c>
      <c r="K65" s="37">
        <f>'Parametre ve Katsayılar'!B5</f>
        <v>0.5</v>
      </c>
      <c r="L65" s="24">
        <f t="shared" si="12"/>
        <v>0</v>
      </c>
      <c r="M65" s="24">
        <f t="shared" si="13"/>
        <v>0</v>
      </c>
      <c r="O65" s="24"/>
      <c r="P65" s="24"/>
    </row>
    <row r="66" spans="1:16" ht="30">
      <c r="A66" s="24" t="s">
        <v>294</v>
      </c>
      <c r="B66" s="36" t="s">
        <v>293</v>
      </c>
      <c r="C66" s="36" t="s">
        <v>80</v>
      </c>
      <c r="D66" s="24" t="s">
        <v>268</v>
      </c>
      <c r="E66" s="24"/>
      <c r="F66" s="24">
        <v>0</v>
      </c>
      <c r="G66" s="24">
        <v>0</v>
      </c>
      <c r="H66" s="24">
        <f t="shared" si="10"/>
        <v>0</v>
      </c>
      <c r="I66" s="24">
        <f t="shared" si="11"/>
        <v>0</v>
      </c>
      <c r="J66" s="97" t="s">
        <v>30</v>
      </c>
      <c r="K66" s="37">
        <f>'Parametre ve Katsayılar'!B5</f>
        <v>0.5</v>
      </c>
      <c r="L66" s="24">
        <f t="shared" si="12"/>
        <v>0</v>
      </c>
      <c r="M66" s="24">
        <f t="shared" si="13"/>
        <v>0</v>
      </c>
      <c r="O66" s="24"/>
      <c r="P66" s="24"/>
    </row>
    <row r="67" spans="1:16" ht="30">
      <c r="A67" s="24" t="s">
        <v>296</v>
      </c>
      <c r="B67" s="36" t="s">
        <v>295</v>
      </c>
      <c r="C67" s="36" t="s">
        <v>76</v>
      </c>
      <c r="D67" s="24" t="s">
        <v>268</v>
      </c>
      <c r="E67" s="24"/>
      <c r="F67" s="24">
        <v>0</v>
      </c>
      <c r="G67" s="24">
        <v>0</v>
      </c>
      <c r="H67" s="24">
        <f t="shared" si="10"/>
        <v>0</v>
      </c>
      <c r="I67" s="24">
        <f t="shared" si="11"/>
        <v>0</v>
      </c>
      <c r="J67" s="97" t="s">
        <v>30</v>
      </c>
      <c r="K67" s="37">
        <f>'Parametre ve Katsayılar'!B5</f>
        <v>0.5</v>
      </c>
      <c r="L67" s="24">
        <f t="shared" si="12"/>
        <v>0</v>
      </c>
      <c r="M67" s="24">
        <f t="shared" si="13"/>
        <v>0</v>
      </c>
      <c r="O67" s="24"/>
      <c r="P67" s="24"/>
    </row>
    <row r="68" spans="1:16" ht="15">
      <c r="A68" s="131" t="s">
        <v>298</v>
      </c>
      <c r="B68" s="36" t="s">
        <v>297</v>
      </c>
      <c r="C68" s="36" t="s">
        <v>285</v>
      </c>
      <c r="D68" s="24" t="s">
        <v>268</v>
      </c>
      <c r="E68" s="24"/>
      <c r="F68" s="24">
        <v>3</v>
      </c>
      <c r="G68" s="24">
        <v>0</v>
      </c>
      <c r="H68" s="24">
        <f t="shared" si="10"/>
        <v>3</v>
      </c>
      <c r="I68" s="24">
        <f t="shared" si="11"/>
        <v>3</v>
      </c>
      <c r="J68" s="97" t="s">
        <v>30</v>
      </c>
      <c r="K68" s="37">
        <f>'Parametre ve Katsayılar'!B5</f>
        <v>0.5</v>
      </c>
      <c r="L68" s="24">
        <f t="shared" si="12"/>
        <v>1.5</v>
      </c>
      <c r="M68" s="24">
        <f t="shared" si="13"/>
        <v>1.5</v>
      </c>
      <c r="O68" s="24"/>
      <c r="P68" s="24"/>
    </row>
    <row r="69" spans="1:16" ht="45">
      <c r="A69" s="131" t="s">
        <v>300</v>
      </c>
      <c r="B69" s="36" t="s">
        <v>299</v>
      </c>
      <c r="C69" s="36" t="s">
        <v>318</v>
      </c>
      <c r="D69" s="24" t="s">
        <v>268</v>
      </c>
      <c r="E69" s="24"/>
      <c r="F69" s="24">
        <v>1</v>
      </c>
      <c r="G69" s="24">
        <v>0</v>
      </c>
      <c r="H69" s="24">
        <f t="shared" si="10"/>
        <v>1</v>
      </c>
      <c r="I69" s="24">
        <f t="shared" si="11"/>
        <v>1</v>
      </c>
      <c r="J69" s="97" t="s">
        <v>30</v>
      </c>
      <c r="K69" s="37">
        <f>'Parametre ve Katsayılar'!B5</f>
        <v>0.5</v>
      </c>
      <c r="L69" s="24">
        <f t="shared" si="12"/>
        <v>0.5</v>
      </c>
      <c r="M69" s="24">
        <f t="shared" si="13"/>
        <v>0.5</v>
      </c>
      <c r="O69" s="24"/>
      <c r="P69" s="24"/>
    </row>
    <row r="70" spans="1:16" ht="30">
      <c r="A70" s="24" t="s">
        <v>302</v>
      </c>
      <c r="B70" s="24" t="s">
        <v>301</v>
      </c>
      <c r="C70" s="36" t="s">
        <v>309</v>
      </c>
      <c r="D70" s="24" t="s">
        <v>268</v>
      </c>
      <c r="E70" s="24"/>
      <c r="F70" s="24">
        <v>0</v>
      </c>
      <c r="G70" s="24">
        <v>0</v>
      </c>
      <c r="H70" s="24">
        <f t="shared" si="10"/>
        <v>0</v>
      </c>
      <c r="I70" s="24">
        <f t="shared" si="11"/>
        <v>0</v>
      </c>
      <c r="J70" s="97" t="s">
        <v>30</v>
      </c>
      <c r="K70" s="37">
        <f>'Parametre ve Katsayılar'!B5</f>
        <v>0.5</v>
      </c>
      <c r="L70" s="24">
        <f t="shared" si="12"/>
        <v>0</v>
      </c>
      <c r="M70" s="24">
        <f t="shared" si="13"/>
        <v>0</v>
      </c>
      <c r="O70" s="24"/>
      <c r="P70" s="24"/>
    </row>
    <row r="71" spans="1:16" ht="15">
      <c r="A71" s="131" t="s">
        <v>303</v>
      </c>
      <c r="B71" s="24" t="s">
        <v>304</v>
      </c>
      <c r="C71" s="36" t="s">
        <v>80</v>
      </c>
      <c r="D71" s="24" t="s">
        <v>268</v>
      </c>
      <c r="E71" s="24"/>
      <c r="F71" s="24">
        <v>3</v>
      </c>
      <c r="G71" s="24">
        <v>0</v>
      </c>
      <c r="H71" s="24">
        <f t="shared" si="10"/>
        <v>3</v>
      </c>
      <c r="I71" s="24">
        <f t="shared" si="11"/>
        <v>3</v>
      </c>
      <c r="J71" s="97" t="s">
        <v>30</v>
      </c>
      <c r="K71" s="37">
        <f>'Parametre ve Katsayılar'!B5</f>
        <v>0.5</v>
      </c>
      <c r="L71" s="24">
        <f t="shared" si="12"/>
        <v>1.5</v>
      </c>
      <c r="M71" s="24">
        <f t="shared" si="13"/>
        <v>1.5</v>
      </c>
      <c r="O71" s="24"/>
      <c r="P71" s="24"/>
    </row>
    <row r="72" spans="1:16" ht="15">
      <c r="A72" s="138" t="s">
        <v>305</v>
      </c>
      <c r="B72" s="44" t="s">
        <v>306</v>
      </c>
      <c r="C72" s="36" t="s">
        <v>75</v>
      </c>
      <c r="D72" s="24" t="s">
        <v>268</v>
      </c>
      <c r="E72" s="24"/>
      <c r="F72" s="24">
        <v>3</v>
      </c>
      <c r="G72" s="24">
        <v>0</v>
      </c>
      <c r="H72" s="24">
        <f t="shared" si="10"/>
        <v>3</v>
      </c>
      <c r="I72" s="24">
        <f t="shared" si="11"/>
        <v>3</v>
      </c>
      <c r="J72" s="97" t="s">
        <v>30</v>
      </c>
      <c r="K72" s="37">
        <f>'Parametre ve Katsayılar'!B5</f>
        <v>0.5</v>
      </c>
      <c r="L72" s="24">
        <f t="shared" si="12"/>
        <v>1.5</v>
      </c>
      <c r="M72" s="24">
        <f t="shared" si="13"/>
        <v>1.5</v>
      </c>
      <c r="O72" s="24"/>
      <c r="P72" s="24"/>
    </row>
    <row r="73" spans="1:16" ht="15">
      <c r="A73" s="130" t="s">
        <v>307</v>
      </c>
      <c r="B73" s="100" t="s">
        <v>308</v>
      </c>
      <c r="C73" s="36" t="s">
        <v>78</v>
      </c>
      <c r="D73" s="24" t="s">
        <v>268</v>
      </c>
      <c r="E73" s="24"/>
      <c r="F73" s="24">
        <v>3</v>
      </c>
      <c r="G73" s="24">
        <v>0</v>
      </c>
      <c r="H73" s="24">
        <f t="shared" si="10"/>
        <v>3</v>
      </c>
      <c r="I73" s="24">
        <f t="shared" si="11"/>
        <v>3</v>
      </c>
      <c r="J73" s="97" t="s">
        <v>30</v>
      </c>
      <c r="K73" s="37">
        <f>'Parametre ve Katsayılar'!B5</f>
        <v>0.5</v>
      </c>
      <c r="L73" s="24">
        <f t="shared" si="12"/>
        <v>1.5</v>
      </c>
      <c r="M73" s="24">
        <f t="shared" si="13"/>
        <v>1.5</v>
      </c>
      <c r="O73" s="24"/>
      <c r="P73" s="24"/>
    </row>
    <row r="74" spans="1:16" ht="15">
      <c r="A74" s="130"/>
      <c r="B74" s="100" t="s">
        <v>400</v>
      </c>
      <c r="C74" s="36" t="s">
        <v>401</v>
      </c>
      <c r="D74" s="24" t="s">
        <v>402</v>
      </c>
      <c r="E74" s="24"/>
      <c r="F74" s="24">
        <v>3</v>
      </c>
      <c r="G74" s="24">
        <v>0</v>
      </c>
      <c r="H74" s="24">
        <f t="shared" si="10"/>
        <v>3</v>
      </c>
      <c r="I74" s="24">
        <f t="shared" si="11"/>
        <v>3</v>
      </c>
      <c r="J74" s="97" t="s">
        <v>30</v>
      </c>
      <c r="K74" s="37">
        <f>'Parametre ve Katsayılar'!B5</f>
        <v>0.5</v>
      </c>
      <c r="L74" s="24">
        <f t="shared" si="12"/>
        <v>1.5</v>
      </c>
      <c r="M74" s="24">
        <f t="shared" si="13"/>
        <v>1.5</v>
      </c>
      <c r="O74" s="24"/>
      <c r="P74" s="24"/>
    </row>
    <row r="75" spans="1:16" ht="15">
      <c r="A75" s="130"/>
      <c r="B75" s="100" t="s">
        <v>398</v>
      </c>
      <c r="C75" s="36" t="s">
        <v>399</v>
      </c>
      <c r="D75" s="24"/>
      <c r="E75" s="24"/>
      <c r="F75" s="24">
        <v>2</v>
      </c>
      <c r="G75" s="24">
        <v>0</v>
      </c>
      <c r="H75" s="24">
        <f t="shared" si="10"/>
        <v>2</v>
      </c>
      <c r="I75" s="24">
        <f t="shared" si="11"/>
        <v>2</v>
      </c>
      <c r="J75" s="97" t="s">
        <v>30</v>
      </c>
      <c r="K75" s="37">
        <f>'Parametre ve Katsayılar'!B5</f>
        <v>0.5</v>
      </c>
      <c r="L75" s="24">
        <f t="shared" si="12"/>
        <v>1</v>
      </c>
      <c r="M75" s="24">
        <f t="shared" si="13"/>
        <v>1</v>
      </c>
      <c r="O75" s="24"/>
      <c r="P75" s="24"/>
    </row>
    <row r="76" spans="1:16" ht="15">
      <c r="A76" s="130" t="s">
        <v>262</v>
      </c>
      <c r="B76" s="100" t="s">
        <v>261</v>
      </c>
      <c r="C76" s="36" t="s">
        <v>80</v>
      </c>
      <c r="D76" s="24" t="s">
        <v>135</v>
      </c>
      <c r="E76" s="24"/>
      <c r="F76" s="24">
        <v>3</v>
      </c>
      <c r="G76" s="24">
        <v>0</v>
      </c>
      <c r="H76" s="24">
        <f>F76+G76</f>
        <v>3</v>
      </c>
      <c r="I76" s="24">
        <f>F76+(G76/2)</f>
        <v>3</v>
      </c>
      <c r="J76" s="97" t="s">
        <v>30</v>
      </c>
      <c r="K76" s="37">
        <f>'Parametre ve Katsayılar'!B5</f>
        <v>0.5</v>
      </c>
      <c r="L76" s="24">
        <f>I76*K76</f>
        <v>1.5</v>
      </c>
      <c r="M76" s="24">
        <f>H76*K76</f>
        <v>1.5</v>
      </c>
      <c r="O76" s="24"/>
      <c r="P76" s="24"/>
    </row>
    <row r="77" spans="1:16" ht="15">
      <c r="A77" s="100" t="s">
        <v>264</v>
      </c>
      <c r="B77" s="100" t="s">
        <v>263</v>
      </c>
      <c r="C77" s="24" t="s">
        <v>76</v>
      </c>
      <c r="D77" s="24" t="s">
        <v>150</v>
      </c>
      <c r="E77" s="24"/>
      <c r="F77" s="24">
        <v>0</v>
      </c>
      <c r="G77" s="24">
        <v>0</v>
      </c>
      <c r="H77" s="24">
        <f>F77+G77</f>
        <v>0</v>
      </c>
      <c r="I77" s="24">
        <f>F77+(G77/2)</f>
        <v>0</v>
      </c>
      <c r="J77" s="97" t="s">
        <v>30</v>
      </c>
      <c r="K77" s="37">
        <f>'Parametre ve Katsayılar'!B5</f>
        <v>0.5</v>
      </c>
      <c r="L77" s="24">
        <f>I77*K77</f>
        <v>0</v>
      </c>
      <c r="M77" s="24">
        <f>H77*K77</f>
        <v>0</v>
      </c>
      <c r="O77" s="24"/>
      <c r="P77" s="24"/>
    </row>
    <row r="78" spans="1:16" ht="15">
      <c r="A78" s="100" t="s">
        <v>264</v>
      </c>
      <c r="B78" s="100" t="s">
        <v>352</v>
      </c>
      <c r="C78" s="24"/>
      <c r="D78" s="24" t="s">
        <v>150</v>
      </c>
      <c r="E78" s="24"/>
      <c r="F78" s="24">
        <v>0</v>
      </c>
      <c r="G78" s="24">
        <v>0</v>
      </c>
      <c r="H78" s="24">
        <f>F78+G78</f>
        <v>0</v>
      </c>
      <c r="I78" s="24">
        <f>F78+(G78/2)</f>
        <v>0</v>
      </c>
      <c r="J78" s="97" t="s">
        <v>30</v>
      </c>
      <c r="K78" s="37">
        <f>'Parametre ve Katsayılar'!B5</f>
        <v>0.5</v>
      </c>
      <c r="L78" s="24">
        <f aca="true" t="shared" si="14" ref="L78:L85">I78*K78</f>
        <v>0</v>
      </c>
      <c r="M78" s="24">
        <f aca="true" t="shared" si="15" ref="M78:M85">H78*K78</f>
        <v>0</v>
      </c>
      <c r="O78" s="24"/>
      <c r="P78" s="24"/>
    </row>
    <row r="79" spans="1:16" ht="15">
      <c r="A79" s="100" t="s">
        <v>264</v>
      </c>
      <c r="B79" s="100" t="s">
        <v>353</v>
      </c>
      <c r="C79" s="24"/>
      <c r="D79" s="24" t="s">
        <v>150</v>
      </c>
      <c r="E79" s="24"/>
      <c r="F79" s="24">
        <v>0</v>
      </c>
      <c r="G79" s="24">
        <v>0</v>
      </c>
      <c r="H79" s="24">
        <f aca="true" t="shared" si="16" ref="H79:H85">F79+G79</f>
        <v>0</v>
      </c>
      <c r="I79" s="24">
        <f aca="true" t="shared" si="17" ref="I79:I85">F79+(G79/2)</f>
        <v>0</v>
      </c>
      <c r="J79" s="97" t="s">
        <v>30</v>
      </c>
      <c r="K79" s="37">
        <f>'Parametre ve Katsayılar'!B5</f>
        <v>0.5</v>
      </c>
      <c r="L79" s="24">
        <f t="shared" si="14"/>
        <v>0</v>
      </c>
      <c r="M79" s="24">
        <f t="shared" si="15"/>
        <v>0</v>
      </c>
      <c r="O79" s="24"/>
      <c r="P79" s="24"/>
    </row>
    <row r="80" spans="1:16" ht="15">
      <c r="A80" s="130" t="s">
        <v>264</v>
      </c>
      <c r="B80" s="100" t="s">
        <v>354</v>
      </c>
      <c r="C80" s="24"/>
      <c r="D80" s="24" t="s">
        <v>150</v>
      </c>
      <c r="E80" s="24"/>
      <c r="F80" s="24">
        <v>3</v>
      </c>
      <c r="G80" s="24">
        <v>0</v>
      </c>
      <c r="H80" s="24">
        <f t="shared" si="16"/>
        <v>3</v>
      </c>
      <c r="I80" s="24">
        <f t="shared" si="17"/>
        <v>3</v>
      </c>
      <c r="J80" s="97" t="s">
        <v>30</v>
      </c>
      <c r="K80" s="37">
        <f>'Parametre ve Katsayılar'!B5</f>
        <v>0.5</v>
      </c>
      <c r="L80" s="24">
        <f t="shared" si="14"/>
        <v>1.5</v>
      </c>
      <c r="M80" s="24">
        <f t="shared" si="15"/>
        <v>1.5</v>
      </c>
      <c r="O80" s="24"/>
      <c r="P80" s="24"/>
    </row>
    <row r="81" spans="1:16" ht="27">
      <c r="A81" s="100" t="s">
        <v>264</v>
      </c>
      <c r="B81" s="114" t="s">
        <v>355</v>
      </c>
      <c r="C81" s="24"/>
      <c r="D81" s="24" t="s">
        <v>150</v>
      </c>
      <c r="E81" s="24"/>
      <c r="F81" s="24">
        <v>0</v>
      </c>
      <c r="G81" s="24">
        <v>0</v>
      </c>
      <c r="H81" s="24">
        <f t="shared" si="16"/>
        <v>0</v>
      </c>
      <c r="I81" s="24">
        <f t="shared" si="17"/>
        <v>0</v>
      </c>
      <c r="J81" s="97" t="s">
        <v>30</v>
      </c>
      <c r="K81" s="37">
        <f>'Parametre ve Katsayılar'!B5</f>
        <v>0.5</v>
      </c>
      <c r="L81" s="24">
        <f t="shared" si="14"/>
        <v>0</v>
      </c>
      <c r="M81" s="24">
        <f t="shared" si="15"/>
        <v>0</v>
      </c>
      <c r="O81" s="24"/>
      <c r="P81" s="24"/>
    </row>
    <row r="82" spans="1:16" ht="15">
      <c r="A82" s="130" t="s">
        <v>264</v>
      </c>
      <c r="B82" s="100" t="s">
        <v>356</v>
      </c>
      <c r="C82" s="24"/>
      <c r="D82" s="24" t="s">
        <v>150</v>
      </c>
      <c r="E82" s="24"/>
      <c r="F82" s="24">
        <v>3</v>
      </c>
      <c r="G82" s="24">
        <v>0</v>
      </c>
      <c r="H82" s="24">
        <f t="shared" si="16"/>
        <v>3</v>
      </c>
      <c r="I82" s="24">
        <f t="shared" si="17"/>
        <v>3</v>
      </c>
      <c r="J82" s="97" t="s">
        <v>30</v>
      </c>
      <c r="K82" s="37">
        <f>'Parametre ve Katsayılar'!B5</f>
        <v>0.5</v>
      </c>
      <c r="L82" s="24">
        <f t="shared" si="14"/>
        <v>1.5</v>
      </c>
      <c r="M82" s="24">
        <f t="shared" si="15"/>
        <v>1.5</v>
      </c>
      <c r="O82" s="24"/>
      <c r="P82" s="24"/>
    </row>
    <row r="83" spans="1:16" ht="15">
      <c r="A83" s="100" t="s">
        <v>264</v>
      </c>
      <c r="B83" s="100" t="s">
        <v>357</v>
      </c>
      <c r="C83" s="24"/>
      <c r="D83" s="24" t="s">
        <v>150</v>
      </c>
      <c r="E83" s="24"/>
      <c r="F83" s="24">
        <v>0</v>
      </c>
      <c r="G83" s="24">
        <v>0</v>
      </c>
      <c r="H83" s="24">
        <f t="shared" si="16"/>
        <v>0</v>
      </c>
      <c r="I83" s="24">
        <f t="shared" si="17"/>
        <v>0</v>
      </c>
      <c r="J83" s="97" t="s">
        <v>30</v>
      </c>
      <c r="K83" s="37">
        <f>'Parametre ve Katsayılar'!B5</f>
        <v>0.5</v>
      </c>
      <c r="L83" s="24">
        <f t="shared" si="14"/>
        <v>0</v>
      </c>
      <c r="M83" s="24">
        <f t="shared" si="15"/>
        <v>0</v>
      </c>
      <c r="O83" s="24"/>
      <c r="P83" s="24"/>
    </row>
    <row r="84" spans="1:16" ht="15">
      <c r="A84" s="100" t="s">
        <v>264</v>
      </c>
      <c r="B84" s="100" t="s">
        <v>358</v>
      </c>
      <c r="C84" s="24"/>
      <c r="D84" s="24" t="s">
        <v>150</v>
      </c>
      <c r="E84" s="24"/>
      <c r="F84" s="24">
        <v>0</v>
      </c>
      <c r="G84" s="24">
        <v>0</v>
      </c>
      <c r="H84" s="24">
        <f t="shared" si="16"/>
        <v>0</v>
      </c>
      <c r="I84" s="24">
        <f t="shared" si="17"/>
        <v>0</v>
      </c>
      <c r="J84" s="97" t="s">
        <v>30</v>
      </c>
      <c r="K84" s="37">
        <f>'Parametre ve Katsayılar'!B5</f>
        <v>0.5</v>
      </c>
      <c r="L84" s="24">
        <f t="shared" si="14"/>
        <v>0</v>
      </c>
      <c r="M84" s="24">
        <f t="shared" si="15"/>
        <v>0</v>
      </c>
      <c r="O84" s="24"/>
      <c r="P84" s="24"/>
    </row>
    <row r="85" spans="1:16" ht="15">
      <c r="A85" s="130"/>
      <c r="B85" s="100" t="s">
        <v>416</v>
      </c>
      <c r="C85" s="24" t="s">
        <v>417</v>
      </c>
      <c r="D85" s="24" t="s">
        <v>407</v>
      </c>
      <c r="E85" s="24"/>
      <c r="F85" s="24">
        <v>3</v>
      </c>
      <c r="G85" s="24">
        <v>0</v>
      </c>
      <c r="H85" s="24">
        <f t="shared" si="16"/>
        <v>3</v>
      </c>
      <c r="I85" s="24">
        <f t="shared" si="17"/>
        <v>3</v>
      </c>
      <c r="J85" s="97"/>
      <c r="K85" s="37">
        <f>'Parametre ve Katsayılar'!B5</f>
        <v>0.5</v>
      </c>
      <c r="L85" s="24">
        <f t="shared" si="14"/>
        <v>1.5</v>
      </c>
      <c r="M85" s="24">
        <f t="shared" si="15"/>
        <v>1.5</v>
      </c>
      <c r="O85" s="24"/>
      <c r="P85" s="24"/>
    </row>
    <row r="86" spans="1:16" ht="15">
      <c r="A86" s="131"/>
      <c r="B86" s="24" t="s">
        <v>406</v>
      </c>
      <c r="C86" s="36" t="s">
        <v>394</v>
      </c>
      <c r="D86" s="24" t="s">
        <v>407</v>
      </c>
      <c r="E86" s="24"/>
      <c r="F86" s="24">
        <v>3</v>
      </c>
      <c r="G86" s="24">
        <v>0</v>
      </c>
      <c r="H86" s="24">
        <f t="shared" si="10"/>
        <v>3</v>
      </c>
      <c r="I86" s="24">
        <f t="shared" si="11"/>
        <v>3</v>
      </c>
      <c r="J86" s="24" t="s">
        <v>30</v>
      </c>
      <c r="K86" s="37">
        <f>'Parametre ve Katsayılar'!B5</f>
        <v>0.5</v>
      </c>
      <c r="L86" s="24">
        <f t="shared" si="12"/>
        <v>1.5</v>
      </c>
      <c r="M86" s="24">
        <f t="shared" si="13"/>
        <v>1.5</v>
      </c>
      <c r="O86" s="24"/>
      <c r="P86" s="24"/>
    </row>
    <row r="87" spans="1:16" s="18" customFormat="1" ht="15">
      <c r="A87" s="2"/>
      <c r="B87" s="2"/>
      <c r="C87" s="10" t="s">
        <v>199</v>
      </c>
      <c r="D87" s="29"/>
      <c r="E87" s="29"/>
      <c r="F87" s="29"/>
      <c r="G87" s="29"/>
      <c r="H87" s="10">
        <f>SUM(H44:H60)</f>
        <v>112</v>
      </c>
      <c r="I87" s="10">
        <f>SUM(I44:I60)</f>
        <v>112</v>
      </c>
      <c r="J87" s="29"/>
      <c r="K87" s="30"/>
      <c r="L87" s="28">
        <f>SUM(L44:L60)</f>
        <v>65.75</v>
      </c>
      <c r="M87" s="28">
        <f>SUM(M44:M60)</f>
        <v>65.75</v>
      </c>
      <c r="N87"/>
      <c r="O87" s="10"/>
      <c r="P87" s="10">
        <f>SUM(P44:P86)</f>
        <v>5</v>
      </c>
    </row>
    <row r="88" spans="1:16" ht="15.75" thickBot="1">
      <c r="A88" s="2"/>
      <c r="B88" s="5"/>
      <c r="C88" s="47" t="s">
        <v>200</v>
      </c>
      <c r="D88" s="48"/>
      <c r="E88" s="48"/>
      <c r="F88" s="48"/>
      <c r="G88" s="48"/>
      <c r="H88" s="47">
        <f>SUM(H61:H86)</f>
        <v>42</v>
      </c>
      <c r="I88" s="47">
        <f>SUM(I61:I86)</f>
        <v>42</v>
      </c>
      <c r="J88" s="48"/>
      <c r="K88" s="50"/>
      <c r="L88" s="49">
        <f>SUM(L61:L86)</f>
        <v>21</v>
      </c>
      <c r="M88" s="49">
        <f>SUM(M61:M86)</f>
        <v>21</v>
      </c>
      <c r="N88" s="18"/>
      <c r="O88" s="2"/>
      <c r="P88" s="2"/>
    </row>
    <row r="89" spans="1:16" ht="15">
      <c r="A89" s="17"/>
      <c r="B89" s="17"/>
      <c r="C89" s="10" t="s">
        <v>19</v>
      </c>
      <c r="D89" s="10"/>
      <c r="E89" s="10"/>
      <c r="F89" s="10"/>
      <c r="G89" s="10"/>
      <c r="H89" s="10">
        <f>H87+H88</f>
        <v>154</v>
      </c>
      <c r="I89" s="10">
        <f>I87+I88</f>
        <v>154</v>
      </c>
      <c r="J89" s="10"/>
      <c r="K89" s="10"/>
      <c r="L89" s="28">
        <f>L87+L88</f>
        <v>86.75</v>
      </c>
      <c r="M89" s="28">
        <f>M87+M88</f>
        <v>86.75</v>
      </c>
      <c r="O89" s="2"/>
      <c r="P89" s="2"/>
    </row>
    <row r="90" spans="1:16" ht="45">
      <c r="A90" s="6"/>
      <c r="B90" s="7"/>
      <c r="C90" s="8"/>
      <c r="D90" s="6"/>
      <c r="E90" s="6"/>
      <c r="F90" s="6"/>
      <c r="G90" s="6"/>
      <c r="H90" s="8" t="s">
        <v>186</v>
      </c>
      <c r="I90" s="8" t="s">
        <v>188</v>
      </c>
      <c r="J90" s="6"/>
      <c r="K90" s="6"/>
      <c r="L90" s="8" t="s">
        <v>190</v>
      </c>
      <c r="M90" s="8" t="s">
        <v>193</v>
      </c>
      <c r="N90" s="105"/>
      <c r="O90" s="2"/>
      <c r="P90" s="2"/>
    </row>
    <row r="91" spans="15:16" ht="15">
      <c r="O91" s="2"/>
      <c r="P91" s="2"/>
    </row>
    <row r="92" spans="1:16" ht="15">
      <c r="A92" s="2"/>
      <c r="B92" s="2"/>
      <c r="C92" s="14" t="s">
        <v>50</v>
      </c>
      <c r="D92" s="14"/>
      <c r="E92" s="14"/>
      <c r="F92" s="14"/>
      <c r="G92" s="14"/>
      <c r="H92" s="14">
        <f>H89+H39</f>
        <v>241</v>
      </c>
      <c r="I92" s="14">
        <f>I89+I39</f>
        <v>217</v>
      </c>
      <c r="J92" s="14"/>
      <c r="K92" s="14"/>
      <c r="L92" s="14">
        <f>L89+L39</f>
        <v>137.75</v>
      </c>
      <c r="M92" s="65">
        <f>M89+M39</f>
        <v>160.25</v>
      </c>
      <c r="N92" s="15"/>
      <c r="O92" s="16"/>
      <c r="P92" s="14">
        <f>P87+P39</f>
        <v>13</v>
      </c>
    </row>
    <row r="93" spans="1:13" ht="30">
      <c r="A93" s="3"/>
      <c r="B93" s="3"/>
      <c r="C93" s="3"/>
      <c r="D93" s="3"/>
      <c r="E93" s="3"/>
      <c r="F93" s="3"/>
      <c r="G93" s="3"/>
      <c r="H93" s="3" t="s">
        <v>187</v>
      </c>
      <c r="I93" s="3" t="s">
        <v>63</v>
      </c>
      <c r="J93" s="3"/>
      <c r="K93" s="3"/>
      <c r="L93" s="3" t="s">
        <v>191</v>
      </c>
      <c r="M93" s="3" t="s">
        <v>192</v>
      </c>
    </row>
  </sheetData>
  <printOptions/>
  <pageMargins left="0.75" right="0.75" top="1" bottom="1" header="0.5" footer="0.5"/>
  <pageSetup horizontalDpi="300" verticalDpi="300" orientation="landscape" paperSize="9" r:id="rId1"/>
  <ignoredErrors>
    <ignoredError sqref="K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workbookViewId="0" topLeftCell="A41">
      <selection activeCell="F57" sqref="F57"/>
    </sheetView>
  </sheetViews>
  <sheetFormatPr defaultColWidth="9.140625" defaultRowHeight="12.75"/>
  <cols>
    <col min="1" max="1" width="9.140625" style="2" customWidth="1"/>
    <col min="2" max="2" width="30.00390625" style="2" customWidth="1"/>
    <col min="3" max="3" width="9.8515625" style="2" bestFit="1" customWidth="1"/>
    <col min="4" max="4" width="8.57421875" style="2" bestFit="1" customWidth="1"/>
    <col min="5" max="5" width="6.140625" style="2" bestFit="1" customWidth="1"/>
    <col min="6" max="6" width="5.28125" style="2" bestFit="1" customWidth="1"/>
    <col min="7" max="7" width="8.8515625" style="2" bestFit="1" customWidth="1"/>
    <col min="8" max="8" width="8.8515625" style="2" customWidth="1"/>
    <col min="9" max="9" width="6.7109375" style="2" bestFit="1" customWidth="1"/>
    <col min="10" max="10" width="4.8515625" style="2" bestFit="1" customWidth="1"/>
    <col min="11" max="11" width="7.140625" style="2" bestFit="1" customWidth="1"/>
    <col min="12" max="12" width="8.57421875" style="2" bestFit="1" customWidth="1"/>
    <col min="13" max="13" width="8.57421875" style="2" customWidth="1"/>
    <col min="14" max="14" width="9.140625" style="2" customWidth="1"/>
    <col min="15" max="15" width="14.140625" style="2" customWidth="1"/>
    <col min="16" max="16" width="10.57421875" style="2" customWidth="1"/>
    <col min="17" max="16384" width="9.140625" style="2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186</v>
      </c>
      <c r="I2" s="35" t="s">
        <v>5</v>
      </c>
      <c r="J2" s="35" t="s">
        <v>6</v>
      </c>
      <c r="K2" s="35" t="s">
        <v>49</v>
      </c>
      <c r="L2" s="35" t="s">
        <v>191</v>
      </c>
      <c r="M2" s="35" t="s">
        <v>192</v>
      </c>
      <c r="O2" s="20" t="s">
        <v>56</v>
      </c>
      <c r="P2" s="19"/>
    </row>
    <row r="3" spans="1:16" ht="15">
      <c r="A3" s="31" t="s">
        <v>371</v>
      </c>
      <c r="B3" s="31" t="s">
        <v>104</v>
      </c>
      <c r="C3" s="34"/>
      <c r="D3" s="31" t="s">
        <v>17</v>
      </c>
      <c r="E3" s="31" t="s">
        <v>18</v>
      </c>
      <c r="F3" s="31">
        <v>1</v>
      </c>
      <c r="G3" s="31">
        <v>3</v>
      </c>
      <c r="H3" s="31">
        <f>F3+G3</f>
        <v>4</v>
      </c>
      <c r="I3" s="31">
        <f>F3+(G3/2)</f>
        <v>2.5</v>
      </c>
      <c r="J3" s="89" t="s">
        <v>23</v>
      </c>
      <c r="K3" s="32">
        <f>'Parametre ve Katsayılar'!B2</f>
        <v>1</v>
      </c>
      <c r="L3" s="32">
        <f aca="true" t="shared" si="0" ref="L3:L29">I3*K3</f>
        <v>2.5</v>
      </c>
      <c r="M3" s="32">
        <f>H3*K3</f>
        <v>4</v>
      </c>
      <c r="O3" s="24" t="s">
        <v>87</v>
      </c>
      <c r="P3" s="24">
        <v>1</v>
      </c>
    </row>
    <row r="4" spans="1:16" ht="15">
      <c r="A4" s="31" t="s">
        <v>371</v>
      </c>
      <c r="B4" s="31" t="s">
        <v>104</v>
      </c>
      <c r="C4" s="34"/>
      <c r="D4" s="31" t="s">
        <v>17</v>
      </c>
      <c r="E4" s="31" t="s">
        <v>18</v>
      </c>
      <c r="F4" s="31">
        <v>1</v>
      </c>
      <c r="G4" s="31">
        <v>3</v>
      </c>
      <c r="H4" s="31">
        <f aca="true" t="shared" si="1" ref="H4:H29">F4+G4</f>
        <v>4</v>
      </c>
      <c r="I4" s="31">
        <f>F4+(G4/2)</f>
        <v>2.5</v>
      </c>
      <c r="J4" s="89" t="s">
        <v>23</v>
      </c>
      <c r="K4" s="32">
        <f>'Parametre ve Katsayılar'!B2</f>
        <v>1</v>
      </c>
      <c r="L4" s="32">
        <f t="shared" si="0"/>
        <v>2.5</v>
      </c>
      <c r="M4" s="32">
        <f aca="true" t="shared" si="2" ref="M4:M29">H4*K4</f>
        <v>4</v>
      </c>
      <c r="O4" s="24" t="s">
        <v>91</v>
      </c>
      <c r="P4" s="24">
        <v>1</v>
      </c>
    </row>
    <row r="5" spans="1:16" ht="15">
      <c r="A5" s="31" t="s">
        <v>372</v>
      </c>
      <c r="B5" s="31" t="s">
        <v>105</v>
      </c>
      <c r="C5" s="34" t="s">
        <v>395</v>
      </c>
      <c r="D5" s="31" t="s">
        <v>17</v>
      </c>
      <c r="E5" s="31" t="s">
        <v>18</v>
      </c>
      <c r="F5" s="31">
        <v>1</v>
      </c>
      <c r="G5" s="31">
        <v>3</v>
      </c>
      <c r="H5" s="31">
        <f t="shared" si="1"/>
        <v>4</v>
      </c>
      <c r="I5" s="31">
        <f>F5+(G5/2)</f>
        <v>2.5</v>
      </c>
      <c r="J5" s="89" t="s">
        <v>23</v>
      </c>
      <c r="K5" s="32">
        <f>'Parametre ve Katsayılar'!B2</f>
        <v>1</v>
      </c>
      <c r="L5" s="32">
        <f t="shared" si="0"/>
        <v>2.5</v>
      </c>
      <c r="M5" s="32">
        <f t="shared" si="2"/>
        <v>4</v>
      </c>
      <c r="O5" s="24" t="s">
        <v>88</v>
      </c>
      <c r="P5" s="24">
        <v>1</v>
      </c>
    </row>
    <row r="6" spans="1:16" ht="15">
      <c r="A6" s="31" t="s">
        <v>425</v>
      </c>
      <c r="B6" s="31" t="s">
        <v>12</v>
      </c>
      <c r="C6" s="31" t="s">
        <v>87</v>
      </c>
      <c r="D6" s="31" t="s">
        <v>17</v>
      </c>
      <c r="E6" s="31" t="s">
        <v>18</v>
      </c>
      <c r="F6" s="31">
        <v>0</v>
      </c>
      <c r="G6" s="31">
        <v>0</v>
      </c>
      <c r="H6" s="31">
        <f t="shared" si="1"/>
        <v>0</v>
      </c>
      <c r="I6" s="31">
        <f>F6+(G6/2)</f>
        <v>0</v>
      </c>
      <c r="J6" s="89" t="s">
        <v>23</v>
      </c>
      <c r="K6" s="32">
        <f>'Parametre ve Katsayılar'!B2</f>
        <v>1</v>
      </c>
      <c r="L6" s="32">
        <f>I6*K6</f>
        <v>0</v>
      </c>
      <c r="M6" s="32">
        <f t="shared" si="2"/>
        <v>0</v>
      </c>
      <c r="O6" s="24" t="s">
        <v>89</v>
      </c>
      <c r="P6" s="24">
        <v>1</v>
      </c>
    </row>
    <row r="7" spans="1:16" ht="15">
      <c r="A7" s="131" t="s">
        <v>425</v>
      </c>
      <c r="B7" s="31" t="s">
        <v>12</v>
      </c>
      <c r="C7" s="31" t="s">
        <v>91</v>
      </c>
      <c r="D7" s="31" t="s">
        <v>17</v>
      </c>
      <c r="E7" s="31" t="s">
        <v>18</v>
      </c>
      <c r="F7" s="31">
        <v>2</v>
      </c>
      <c r="G7" s="31">
        <v>6</v>
      </c>
      <c r="H7" s="31">
        <f t="shared" si="1"/>
        <v>8</v>
      </c>
      <c r="I7" s="31">
        <f aca="true" t="shared" si="3" ref="I7:I21">F7+(G7/2)</f>
        <v>5</v>
      </c>
      <c r="J7" s="89" t="s">
        <v>23</v>
      </c>
      <c r="K7" s="32">
        <f>'Parametre ve Katsayılar'!B2</f>
        <v>1</v>
      </c>
      <c r="L7" s="32">
        <f aca="true" t="shared" si="4" ref="L7:L12">I7*K7</f>
        <v>5</v>
      </c>
      <c r="M7" s="32">
        <f t="shared" si="2"/>
        <v>8</v>
      </c>
      <c r="O7" s="24" t="s">
        <v>93</v>
      </c>
      <c r="P7" s="24">
        <v>1</v>
      </c>
    </row>
    <row r="8" spans="1:16" ht="15">
      <c r="A8" s="131" t="s">
        <v>425</v>
      </c>
      <c r="B8" s="31" t="s">
        <v>12</v>
      </c>
      <c r="C8" s="31" t="s">
        <v>88</v>
      </c>
      <c r="D8" s="31" t="s">
        <v>17</v>
      </c>
      <c r="E8" s="31" t="s">
        <v>18</v>
      </c>
      <c r="F8" s="31">
        <v>2</v>
      </c>
      <c r="G8" s="31">
        <v>6</v>
      </c>
      <c r="H8" s="31">
        <f t="shared" si="1"/>
        <v>8</v>
      </c>
      <c r="I8" s="31">
        <f t="shared" si="3"/>
        <v>5</v>
      </c>
      <c r="J8" s="89" t="s">
        <v>23</v>
      </c>
      <c r="K8" s="32">
        <f>'Parametre ve Katsayılar'!B2</f>
        <v>1</v>
      </c>
      <c r="L8" s="32">
        <f t="shared" si="4"/>
        <v>5</v>
      </c>
      <c r="M8" s="32">
        <f t="shared" si="2"/>
        <v>8</v>
      </c>
      <c r="O8" s="24" t="s">
        <v>92</v>
      </c>
      <c r="P8" s="24">
        <v>1</v>
      </c>
    </row>
    <row r="9" spans="1:16" ht="15">
      <c r="A9" s="131" t="s">
        <v>425</v>
      </c>
      <c r="B9" s="31" t="s">
        <v>12</v>
      </c>
      <c r="C9" s="31" t="s">
        <v>89</v>
      </c>
      <c r="D9" s="31" t="s">
        <v>17</v>
      </c>
      <c r="E9" s="31" t="s">
        <v>18</v>
      </c>
      <c r="F9" s="31">
        <v>2</v>
      </c>
      <c r="G9" s="31">
        <v>6</v>
      </c>
      <c r="H9" s="31">
        <f t="shared" si="1"/>
        <v>8</v>
      </c>
      <c r="I9" s="31">
        <f t="shared" si="3"/>
        <v>5</v>
      </c>
      <c r="J9" s="89" t="s">
        <v>23</v>
      </c>
      <c r="K9" s="32">
        <f>'Parametre ve Katsayılar'!B2</f>
        <v>1</v>
      </c>
      <c r="L9" s="32">
        <f t="shared" si="4"/>
        <v>5</v>
      </c>
      <c r="M9" s="32">
        <f t="shared" si="2"/>
        <v>8</v>
      </c>
      <c r="O9" s="24" t="s">
        <v>90</v>
      </c>
      <c r="P9" s="24">
        <v>1</v>
      </c>
    </row>
    <row r="10" spans="1:16" ht="15">
      <c r="A10" s="31" t="s">
        <v>425</v>
      </c>
      <c r="B10" s="31" t="s">
        <v>12</v>
      </c>
      <c r="C10" s="31" t="s">
        <v>93</v>
      </c>
      <c r="D10" s="31" t="s">
        <v>17</v>
      </c>
      <c r="E10" s="31" t="s">
        <v>18</v>
      </c>
      <c r="F10" s="31">
        <v>0</v>
      </c>
      <c r="G10" s="31">
        <v>0</v>
      </c>
      <c r="H10" s="31">
        <f t="shared" si="1"/>
        <v>0</v>
      </c>
      <c r="I10" s="31">
        <f t="shared" si="3"/>
        <v>0</v>
      </c>
      <c r="J10" s="89" t="s">
        <v>23</v>
      </c>
      <c r="K10" s="32">
        <f>'Parametre ve Katsayılar'!B2</f>
        <v>1</v>
      </c>
      <c r="L10" s="32">
        <f t="shared" si="4"/>
        <v>0</v>
      </c>
      <c r="M10" s="32">
        <f t="shared" si="2"/>
        <v>0</v>
      </c>
      <c r="O10" s="24"/>
      <c r="P10" s="24"/>
    </row>
    <row r="11" spans="1:16" ht="15">
      <c r="A11" s="31" t="s">
        <v>425</v>
      </c>
      <c r="B11" s="31" t="s">
        <v>12</v>
      </c>
      <c r="C11" s="31" t="s">
        <v>92</v>
      </c>
      <c r="D11" s="31" t="s">
        <v>17</v>
      </c>
      <c r="E11" s="31" t="s">
        <v>18</v>
      </c>
      <c r="F11" s="31">
        <v>0</v>
      </c>
      <c r="G11" s="31">
        <v>0</v>
      </c>
      <c r="H11" s="31">
        <f t="shared" si="1"/>
        <v>0</v>
      </c>
      <c r="I11" s="31">
        <f t="shared" si="3"/>
        <v>0</v>
      </c>
      <c r="J11" s="89" t="s">
        <v>23</v>
      </c>
      <c r="K11" s="32">
        <f>'Parametre ve Katsayılar'!B2</f>
        <v>1</v>
      </c>
      <c r="L11" s="32">
        <f t="shared" si="4"/>
        <v>0</v>
      </c>
      <c r="M11" s="32">
        <f t="shared" si="2"/>
        <v>0</v>
      </c>
      <c r="O11" s="24"/>
      <c r="P11" s="24"/>
    </row>
    <row r="12" spans="1:16" ht="15">
      <c r="A12" s="131" t="s">
        <v>425</v>
      </c>
      <c r="B12" s="31" t="s">
        <v>12</v>
      </c>
      <c r="C12" s="31" t="s">
        <v>90</v>
      </c>
      <c r="D12" s="31" t="s">
        <v>17</v>
      </c>
      <c r="E12" s="31" t="s">
        <v>18</v>
      </c>
      <c r="F12" s="31">
        <v>2</v>
      </c>
      <c r="G12" s="31">
        <v>6</v>
      </c>
      <c r="H12" s="31">
        <f t="shared" si="1"/>
        <v>8</v>
      </c>
      <c r="I12" s="31">
        <f t="shared" si="3"/>
        <v>5</v>
      </c>
      <c r="J12" s="89" t="s">
        <v>23</v>
      </c>
      <c r="K12" s="32">
        <f>'Parametre ve Katsayılar'!B2</f>
        <v>1</v>
      </c>
      <c r="L12" s="32">
        <f t="shared" si="4"/>
        <v>5</v>
      </c>
      <c r="M12" s="32">
        <f t="shared" si="2"/>
        <v>8</v>
      </c>
      <c r="O12" s="24"/>
      <c r="P12" s="24"/>
    </row>
    <row r="13" spans="1:16" ht="15">
      <c r="A13" s="31" t="s">
        <v>373</v>
      </c>
      <c r="B13" s="31" t="s">
        <v>106</v>
      </c>
      <c r="C13" s="31"/>
      <c r="D13" s="31" t="s">
        <v>17</v>
      </c>
      <c r="E13" s="31" t="s">
        <v>27</v>
      </c>
      <c r="F13" s="31">
        <v>2</v>
      </c>
      <c r="G13" s="31">
        <v>0</v>
      </c>
      <c r="H13" s="31">
        <f t="shared" si="1"/>
        <v>2</v>
      </c>
      <c r="I13" s="31">
        <f t="shared" si="3"/>
        <v>2</v>
      </c>
      <c r="J13" s="89" t="s">
        <v>23</v>
      </c>
      <c r="K13" s="32">
        <f>'Parametre ve Katsayılar'!B2</f>
        <v>1</v>
      </c>
      <c r="L13" s="32">
        <f t="shared" si="0"/>
        <v>2</v>
      </c>
      <c r="M13" s="32">
        <f t="shared" si="2"/>
        <v>2</v>
      </c>
      <c r="O13" s="24"/>
      <c r="P13" s="24"/>
    </row>
    <row r="14" spans="1:16" ht="15">
      <c r="A14" s="31" t="s">
        <v>373</v>
      </c>
      <c r="B14" s="31" t="s">
        <v>106</v>
      </c>
      <c r="C14" s="34"/>
      <c r="D14" s="31" t="s">
        <v>17</v>
      </c>
      <c r="E14" s="31" t="s">
        <v>27</v>
      </c>
      <c r="F14" s="31">
        <v>2</v>
      </c>
      <c r="G14" s="31">
        <v>0</v>
      </c>
      <c r="H14" s="31">
        <f t="shared" si="1"/>
        <v>2</v>
      </c>
      <c r="I14" s="31">
        <f t="shared" si="3"/>
        <v>2</v>
      </c>
      <c r="J14" s="89" t="s">
        <v>23</v>
      </c>
      <c r="K14" s="32">
        <f>'Parametre ve Katsayılar'!B2</f>
        <v>1</v>
      </c>
      <c r="L14" s="32">
        <f>I14*K14</f>
        <v>2</v>
      </c>
      <c r="M14" s="32">
        <f t="shared" si="2"/>
        <v>2</v>
      </c>
      <c r="O14" s="24"/>
      <c r="P14" s="24"/>
    </row>
    <row r="15" spans="1:16" ht="15">
      <c r="A15" s="31" t="s">
        <v>426</v>
      </c>
      <c r="B15" s="31" t="s">
        <v>427</v>
      </c>
      <c r="C15" s="34" t="s">
        <v>87</v>
      </c>
      <c r="D15" s="31" t="s">
        <v>17</v>
      </c>
      <c r="E15" s="31" t="s">
        <v>27</v>
      </c>
      <c r="F15" s="31">
        <v>0</v>
      </c>
      <c r="G15" s="31">
        <v>2</v>
      </c>
      <c r="H15" s="31">
        <f t="shared" si="1"/>
        <v>2</v>
      </c>
      <c r="I15" s="31">
        <f t="shared" si="3"/>
        <v>1</v>
      </c>
      <c r="J15" s="89"/>
      <c r="K15" s="32">
        <f>'Parametre ve Katsayılar'!B6</f>
        <v>0.5</v>
      </c>
      <c r="L15" s="32">
        <f>I15*K15</f>
        <v>0.5</v>
      </c>
      <c r="M15" s="32">
        <f t="shared" si="2"/>
        <v>1</v>
      </c>
      <c r="O15" s="24"/>
      <c r="P15" s="24"/>
    </row>
    <row r="16" spans="1:16" ht="15">
      <c r="A16" s="31" t="s">
        <v>426</v>
      </c>
      <c r="B16" s="31" t="s">
        <v>427</v>
      </c>
      <c r="C16" s="34" t="s">
        <v>428</v>
      </c>
      <c r="D16" s="31" t="s">
        <v>17</v>
      </c>
      <c r="E16" s="31" t="s">
        <v>18</v>
      </c>
      <c r="F16" s="31">
        <v>0</v>
      </c>
      <c r="G16" s="31">
        <v>2</v>
      </c>
      <c r="H16" s="31">
        <f t="shared" si="1"/>
        <v>2</v>
      </c>
      <c r="I16" s="31">
        <f t="shared" si="3"/>
        <v>1</v>
      </c>
      <c r="J16" s="89" t="s">
        <v>23</v>
      </c>
      <c r="K16" s="32">
        <f>'Parametre ve Katsayılar'!B6</f>
        <v>0.5</v>
      </c>
      <c r="L16" s="32">
        <f>I16*K16</f>
        <v>0.5</v>
      </c>
      <c r="M16" s="32">
        <f t="shared" si="2"/>
        <v>1</v>
      </c>
      <c r="O16" s="24"/>
      <c r="P16" s="24"/>
    </row>
    <row r="17" spans="1:16" ht="15">
      <c r="A17" s="31" t="s">
        <v>426</v>
      </c>
      <c r="B17" s="31" t="s">
        <v>427</v>
      </c>
      <c r="C17" s="34" t="s">
        <v>431</v>
      </c>
      <c r="D17" s="31" t="s">
        <v>17</v>
      </c>
      <c r="E17" s="31" t="s">
        <v>18</v>
      </c>
      <c r="F17" s="31">
        <v>0</v>
      </c>
      <c r="G17" s="31">
        <v>2</v>
      </c>
      <c r="H17" s="31">
        <f t="shared" si="1"/>
        <v>2</v>
      </c>
      <c r="I17" s="31">
        <f t="shared" si="3"/>
        <v>1</v>
      </c>
      <c r="J17" s="89"/>
      <c r="K17" s="32">
        <f>'Parametre ve Katsayılar'!B6</f>
        <v>0.5</v>
      </c>
      <c r="L17" s="32">
        <f>I17*K17</f>
        <v>0.5</v>
      </c>
      <c r="M17" s="32">
        <f t="shared" si="2"/>
        <v>1</v>
      </c>
      <c r="O17" s="24"/>
      <c r="P17" s="24"/>
    </row>
    <row r="18" spans="1:16" ht="15">
      <c r="A18" s="31" t="s">
        <v>374</v>
      </c>
      <c r="B18" s="31" t="s">
        <v>108</v>
      </c>
      <c r="C18" s="34"/>
      <c r="D18" s="31" t="s">
        <v>17</v>
      </c>
      <c r="E18" s="31" t="s">
        <v>27</v>
      </c>
      <c r="F18" s="31">
        <v>2</v>
      </c>
      <c r="G18" s="31">
        <v>0</v>
      </c>
      <c r="H18" s="31">
        <f t="shared" si="1"/>
        <v>2</v>
      </c>
      <c r="I18" s="31">
        <f t="shared" si="3"/>
        <v>2</v>
      </c>
      <c r="J18" s="89" t="s">
        <v>23</v>
      </c>
      <c r="K18" s="32">
        <f>'Parametre ve Katsayılar'!B2</f>
        <v>1</v>
      </c>
      <c r="L18" s="32">
        <f t="shared" si="0"/>
        <v>2</v>
      </c>
      <c r="M18" s="32">
        <f t="shared" si="2"/>
        <v>2</v>
      </c>
      <c r="O18" s="24"/>
      <c r="P18" s="24"/>
    </row>
    <row r="19" spans="1:16" ht="15">
      <c r="A19" s="31" t="s">
        <v>375</v>
      </c>
      <c r="B19" s="31" t="s">
        <v>107</v>
      </c>
      <c r="C19" s="34"/>
      <c r="D19" s="31" t="s">
        <v>17</v>
      </c>
      <c r="E19" s="31" t="s">
        <v>27</v>
      </c>
      <c r="F19" s="31">
        <v>1</v>
      </c>
      <c r="G19" s="31">
        <v>3</v>
      </c>
      <c r="H19" s="31">
        <f t="shared" si="1"/>
        <v>4</v>
      </c>
      <c r="I19" s="31">
        <f t="shared" si="3"/>
        <v>2.5</v>
      </c>
      <c r="J19" s="89" t="s">
        <v>23</v>
      </c>
      <c r="K19" s="32">
        <f>'Parametre ve Katsayılar'!B2</f>
        <v>1</v>
      </c>
      <c r="L19" s="32">
        <f t="shared" si="0"/>
        <v>2.5</v>
      </c>
      <c r="M19" s="32">
        <f t="shared" si="2"/>
        <v>4</v>
      </c>
      <c r="O19" s="24"/>
      <c r="P19" s="24"/>
    </row>
    <row r="20" spans="1:16" ht="15">
      <c r="A20" s="31" t="s">
        <v>375</v>
      </c>
      <c r="B20" s="31" t="s">
        <v>107</v>
      </c>
      <c r="C20" s="34"/>
      <c r="D20" s="31" t="s">
        <v>17</v>
      </c>
      <c r="E20" s="31" t="s">
        <v>27</v>
      </c>
      <c r="F20" s="31">
        <v>1</v>
      </c>
      <c r="G20" s="31">
        <v>3</v>
      </c>
      <c r="H20" s="31">
        <f t="shared" si="1"/>
        <v>4</v>
      </c>
      <c r="I20" s="31">
        <f t="shared" si="3"/>
        <v>2.5</v>
      </c>
      <c r="J20" s="89" t="s">
        <v>23</v>
      </c>
      <c r="K20" s="32">
        <f>'Parametre ve Katsayılar'!B2</f>
        <v>1</v>
      </c>
      <c r="L20" s="32">
        <f t="shared" si="0"/>
        <v>2.5</v>
      </c>
      <c r="M20" s="32">
        <f t="shared" si="2"/>
        <v>4</v>
      </c>
      <c r="O20" s="24"/>
      <c r="P20" s="24"/>
    </row>
    <row r="21" spans="1:16" ht="15">
      <c r="A21" s="31" t="s">
        <v>376</v>
      </c>
      <c r="B21" s="31" t="s">
        <v>109</v>
      </c>
      <c r="C21" s="34" t="s">
        <v>395</v>
      </c>
      <c r="D21" s="31" t="s">
        <v>17</v>
      </c>
      <c r="E21" s="31" t="s">
        <v>27</v>
      </c>
      <c r="F21" s="31">
        <v>1</v>
      </c>
      <c r="G21" s="31">
        <v>3</v>
      </c>
      <c r="H21" s="31">
        <f t="shared" si="1"/>
        <v>4</v>
      </c>
      <c r="I21" s="31">
        <f t="shared" si="3"/>
        <v>2.5</v>
      </c>
      <c r="J21" s="89" t="s">
        <v>23</v>
      </c>
      <c r="K21" s="32">
        <f>'Parametre ve Katsayılar'!B2</f>
        <v>1</v>
      </c>
      <c r="L21" s="32">
        <f t="shared" si="0"/>
        <v>2.5</v>
      </c>
      <c r="M21" s="32">
        <f t="shared" si="2"/>
        <v>4</v>
      </c>
      <c r="O21" s="24"/>
      <c r="P21" s="24"/>
    </row>
    <row r="22" spans="1:16" ht="15">
      <c r="A22" s="131" t="s">
        <v>377</v>
      </c>
      <c r="B22" s="24" t="s">
        <v>110</v>
      </c>
      <c r="C22" s="36"/>
      <c r="D22" s="24" t="s">
        <v>17</v>
      </c>
      <c r="E22" s="24" t="s">
        <v>18</v>
      </c>
      <c r="F22" s="24">
        <v>3</v>
      </c>
      <c r="G22" s="24">
        <v>0</v>
      </c>
      <c r="H22" s="24">
        <f t="shared" si="1"/>
        <v>3</v>
      </c>
      <c r="I22" s="24">
        <f aca="true" t="shared" si="5" ref="I22:I28">F22+(G22/2)</f>
        <v>3</v>
      </c>
      <c r="J22" s="97" t="s">
        <v>30</v>
      </c>
      <c r="K22" s="37">
        <f>'Parametre ve Katsayılar'!B4</f>
        <v>0.5</v>
      </c>
      <c r="L22" s="37">
        <f t="shared" si="0"/>
        <v>1.5</v>
      </c>
      <c r="M22" s="37">
        <f>H22*K22</f>
        <v>1.5</v>
      </c>
      <c r="O22" s="24"/>
      <c r="P22" s="24"/>
    </row>
    <row r="23" spans="1:16" ht="15">
      <c r="A23" s="131" t="s">
        <v>378</v>
      </c>
      <c r="B23" s="24" t="s">
        <v>111</v>
      </c>
      <c r="C23" s="36"/>
      <c r="D23" s="24" t="s">
        <v>17</v>
      </c>
      <c r="E23" s="24" t="s">
        <v>18</v>
      </c>
      <c r="F23" s="24">
        <v>3</v>
      </c>
      <c r="G23" s="24">
        <v>0</v>
      </c>
      <c r="H23" s="24">
        <f t="shared" si="1"/>
        <v>3</v>
      </c>
      <c r="I23" s="24">
        <f t="shared" si="5"/>
        <v>3</v>
      </c>
      <c r="J23" s="97" t="s">
        <v>30</v>
      </c>
      <c r="K23" s="37">
        <f>'Parametre ve Katsayılar'!B4</f>
        <v>0.5</v>
      </c>
      <c r="L23" s="37">
        <f t="shared" si="0"/>
        <v>1.5</v>
      </c>
      <c r="M23" s="37">
        <f t="shared" si="2"/>
        <v>1.5</v>
      </c>
      <c r="O23" s="24"/>
      <c r="P23" s="24"/>
    </row>
    <row r="24" spans="1:16" ht="15">
      <c r="A24" s="131" t="s">
        <v>379</v>
      </c>
      <c r="B24" s="24" t="s">
        <v>112</v>
      </c>
      <c r="C24" s="36"/>
      <c r="D24" s="24" t="s">
        <v>17</v>
      </c>
      <c r="E24" s="24" t="s">
        <v>18</v>
      </c>
      <c r="F24" s="24">
        <v>3</v>
      </c>
      <c r="G24" s="24">
        <v>0</v>
      </c>
      <c r="H24" s="24">
        <f t="shared" si="1"/>
        <v>3</v>
      </c>
      <c r="I24" s="24">
        <f t="shared" si="5"/>
        <v>3</v>
      </c>
      <c r="J24" s="97" t="s">
        <v>30</v>
      </c>
      <c r="K24" s="37">
        <f>'Parametre ve Katsayılar'!B4</f>
        <v>0.5</v>
      </c>
      <c r="L24" s="37">
        <f t="shared" si="0"/>
        <v>1.5</v>
      </c>
      <c r="M24" s="37">
        <f t="shared" si="2"/>
        <v>1.5</v>
      </c>
      <c r="O24" s="24"/>
      <c r="P24" s="24"/>
    </row>
    <row r="25" spans="1:16" ht="15">
      <c r="A25" s="24" t="s">
        <v>380</v>
      </c>
      <c r="B25" s="24" t="s">
        <v>113</v>
      </c>
      <c r="C25" s="36"/>
      <c r="D25" s="24" t="s">
        <v>17</v>
      </c>
      <c r="E25" s="24" t="s">
        <v>27</v>
      </c>
      <c r="F25" s="24">
        <v>0</v>
      </c>
      <c r="G25" s="24">
        <v>0</v>
      </c>
      <c r="H25" s="24">
        <f t="shared" si="1"/>
        <v>0</v>
      </c>
      <c r="I25" s="24">
        <f t="shared" si="5"/>
        <v>0</v>
      </c>
      <c r="J25" s="97" t="s">
        <v>30</v>
      </c>
      <c r="K25" s="37">
        <f>'Parametre ve Katsayılar'!B4</f>
        <v>0.5</v>
      </c>
      <c r="L25" s="37">
        <f t="shared" si="0"/>
        <v>0</v>
      </c>
      <c r="M25" s="37">
        <f t="shared" si="2"/>
        <v>0</v>
      </c>
      <c r="O25" s="24"/>
      <c r="P25" s="24"/>
    </row>
    <row r="26" spans="1:16" ht="15">
      <c r="A26" s="24"/>
      <c r="B26" s="24" t="s">
        <v>408</v>
      </c>
      <c r="C26" s="36"/>
      <c r="D26" s="24" t="s">
        <v>409</v>
      </c>
      <c r="E26" s="24"/>
      <c r="F26" s="24">
        <v>0</v>
      </c>
      <c r="G26" s="24">
        <v>0</v>
      </c>
      <c r="H26" s="24">
        <f t="shared" si="1"/>
        <v>0</v>
      </c>
      <c r="I26" s="24">
        <f t="shared" si="5"/>
        <v>0</v>
      </c>
      <c r="J26" s="97" t="s">
        <v>30</v>
      </c>
      <c r="K26" s="37">
        <f>'Parametre ve Katsayılar'!B4</f>
        <v>0.5</v>
      </c>
      <c r="L26" s="37">
        <f t="shared" si="0"/>
        <v>0</v>
      </c>
      <c r="M26" s="37">
        <f t="shared" si="2"/>
        <v>0</v>
      </c>
      <c r="O26" s="24"/>
      <c r="P26" s="24"/>
    </row>
    <row r="27" spans="1:16" ht="15">
      <c r="A27" s="131" t="s">
        <v>381</v>
      </c>
      <c r="B27" s="24" t="s">
        <v>114</v>
      </c>
      <c r="C27" s="36"/>
      <c r="D27" s="24" t="s">
        <v>17</v>
      </c>
      <c r="E27" s="24" t="s">
        <v>27</v>
      </c>
      <c r="F27" s="24">
        <v>3</v>
      </c>
      <c r="G27" s="24">
        <v>0</v>
      </c>
      <c r="H27" s="24">
        <f t="shared" si="1"/>
        <v>3</v>
      </c>
      <c r="I27" s="24">
        <f t="shared" si="5"/>
        <v>3</v>
      </c>
      <c r="J27" s="97" t="s">
        <v>30</v>
      </c>
      <c r="K27" s="37">
        <f>'Parametre ve Katsayılar'!B4</f>
        <v>0.5</v>
      </c>
      <c r="L27" s="37">
        <f t="shared" si="0"/>
        <v>1.5</v>
      </c>
      <c r="M27" s="37">
        <f t="shared" si="2"/>
        <v>1.5</v>
      </c>
      <c r="O27" s="24"/>
      <c r="P27" s="24"/>
    </row>
    <row r="28" spans="1:16" ht="15">
      <c r="A28" s="131" t="s">
        <v>382</v>
      </c>
      <c r="B28" s="24" t="s">
        <v>115</v>
      </c>
      <c r="C28" s="36"/>
      <c r="D28" s="24" t="s">
        <v>17</v>
      </c>
      <c r="E28" s="24" t="s">
        <v>27</v>
      </c>
      <c r="F28" s="24">
        <v>3</v>
      </c>
      <c r="G28" s="24">
        <v>0</v>
      </c>
      <c r="H28" s="24">
        <f t="shared" si="1"/>
        <v>3</v>
      </c>
      <c r="I28" s="24">
        <f t="shared" si="5"/>
        <v>3</v>
      </c>
      <c r="J28" s="97" t="s">
        <v>30</v>
      </c>
      <c r="K28" s="37">
        <f>'Parametre ve Katsayılar'!B4</f>
        <v>0.5</v>
      </c>
      <c r="L28" s="37">
        <f t="shared" si="0"/>
        <v>1.5</v>
      </c>
      <c r="M28" s="37">
        <f t="shared" si="2"/>
        <v>1.5</v>
      </c>
      <c r="O28" s="24"/>
      <c r="P28" s="24"/>
    </row>
    <row r="29" spans="1:16" ht="15">
      <c r="A29" s="24" t="s">
        <v>383</v>
      </c>
      <c r="B29" s="24" t="s">
        <v>384</v>
      </c>
      <c r="C29" s="36"/>
      <c r="D29" s="24" t="s">
        <v>17</v>
      </c>
      <c r="E29" s="24" t="s">
        <v>27</v>
      </c>
      <c r="F29" s="24">
        <v>0</v>
      </c>
      <c r="G29" s="24">
        <v>0</v>
      </c>
      <c r="H29" s="24">
        <f t="shared" si="1"/>
        <v>0</v>
      </c>
      <c r="I29" s="24">
        <f>F29+(G29/2)</f>
        <v>0</v>
      </c>
      <c r="J29" s="97" t="s">
        <v>30</v>
      </c>
      <c r="K29" s="37">
        <f>'Parametre ve Katsayılar'!B4</f>
        <v>0.5</v>
      </c>
      <c r="L29" s="37">
        <f t="shared" si="0"/>
        <v>0</v>
      </c>
      <c r="M29" s="37">
        <f t="shared" si="2"/>
        <v>0</v>
      </c>
      <c r="O29" s="24"/>
      <c r="P29" s="24"/>
    </row>
    <row r="30" spans="3:16" ht="15">
      <c r="C30" s="11" t="s">
        <v>199</v>
      </c>
      <c r="D30" s="29"/>
      <c r="E30" s="29"/>
      <c r="F30" s="29"/>
      <c r="G30" s="29"/>
      <c r="H30" s="10">
        <f>SUM(H3:H21)</f>
        <v>68</v>
      </c>
      <c r="I30" s="10">
        <f>SUM(I3:I21)</f>
        <v>44</v>
      </c>
      <c r="J30" s="10"/>
      <c r="K30" s="28"/>
      <c r="L30" s="28">
        <f>SUM(L3:L21)</f>
        <v>42.5</v>
      </c>
      <c r="M30" s="28">
        <f>SUM(M3:M21)</f>
        <v>65</v>
      </c>
      <c r="O30" s="61"/>
      <c r="P30" s="61"/>
    </row>
    <row r="31" spans="3:16" ht="15.75" thickBot="1">
      <c r="C31" s="60" t="s">
        <v>200</v>
      </c>
      <c r="D31" s="48"/>
      <c r="E31" s="48"/>
      <c r="F31" s="48"/>
      <c r="G31" s="48"/>
      <c r="H31" s="47">
        <f>SUM(H22:H29)</f>
        <v>15</v>
      </c>
      <c r="I31" s="47">
        <f>SUM(I22:I29)</f>
        <v>15</v>
      </c>
      <c r="J31" s="47"/>
      <c r="K31" s="49"/>
      <c r="L31" s="49">
        <f>SUM(L22:L29)</f>
        <v>7.5</v>
      </c>
      <c r="M31" s="49">
        <f>SUM(M22:M29)</f>
        <v>7.5</v>
      </c>
      <c r="O31" s="48"/>
      <c r="P31" s="48"/>
    </row>
    <row r="32" spans="1:16" s="63" customFormat="1" ht="15">
      <c r="A32" s="17"/>
      <c r="B32" s="17"/>
      <c r="C32" s="12" t="s">
        <v>19</v>
      </c>
      <c r="D32" s="9"/>
      <c r="E32" s="9"/>
      <c r="F32" s="9"/>
      <c r="G32" s="9"/>
      <c r="H32" s="9">
        <f>H30+H31</f>
        <v>83</v>
      </c>
      <c r="I32" s="9">
        <f>I30+I31</f>
        <v>59</v>
      </c>
      <c r="J32" s="9"/>
      <c r="K32" s="9"/>
      <c r="L32" s="9">
        <f>SUM(L4:L28)</f>
        <v>47.5</v>
      </c>
      <c r="M32" s="64">
        <f>M30+M31</f>
        <v>72.5</v>
      </c>
      <c r="N32" s="17"/>
      <c r="O32" s="9"/>
      <c r="P32" s="9">
        <f>SUM(P3:P28)</f>
        <v>7</v>
      </c>
    </row>
    <row r="33" spans="1:16" ht="15">
      <c r="A33" s="6"/>
      <c r="B33" s="7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</row>
    <row r="34" spans="1:16" ht="15">
      <c r="A34" s="6"/>
      <c r="B34" s="7"/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</row>
    <row r="35" spans="1:16" ht="15">
      <c r="A35" s="1" t="s">
        <v>7</v>
      </c>
      <c r="B35" s="5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</row>
    <row r="36" spans="1:16" ht="45">
      <c r="A36" s="35" t="s">
        <v>1</v>
      </c>
      <c r="B36" s="35" t="s">
        <v>3</v>
      </c>
      <c r="C36" s="35" t="s">
        <v>11</v>
      </c>
      <c r="D36" s="35" t="s">
        <v>24</v>
      </c>
      <c r="E36" s="35" t="s">
        <v>9</v>
      </c>
      <c r="F36" s="35" t="s">
        <v>4</v>
      </c>
      <c r="G36" s="35" t="s">
        <v>8</v>
      </c>
      <c r="H36" s="35" t="s">
        <v>186</v>
      </c>
      <c r="I36" s="35" t="s">
        <v>5</v>
      </c>
      <c r="J36" s="35" t="s">
        <v>6</v>
      </c>
      <c r="K36" s="35" t="s">
        <v>49</v>
      </c>
      <c r="L36" s="35" t="s">
        <v>10</v>
      </c>
      <c r="M36" s="35" t="s">
        <v>192</v>
      </c>
      <c r="O36" s="20" t="s">
        <v>58</v>
      </c>
      <c r="P36" s="19"/>
    </row>
    <row r="37" spans="1:16" ht="15">
      <c r="A37" s="31"/>
      <c r="B37" s="31" t="s">
        <v>116</v>
      </c>
      <c r="C37" s="34"/>
      <c r="D37" s="31" t="s">
        <v>17</v>
      </c>
      <c r="E37" s="31" t="s">
        <v>18</v>
      </c>
      <c r="F37" s="31">
        <v>1</v>
      </c>
      <c r="G37" s="31">
        <v>0</v>
      </c>
      <c r="H37" s="31">
        <f>F37+G37</f>
        <v>1</v>
      </c>
      <c r="I37" s="31">
        <f>F37+(G37/2)</f>
        <v>1</v>
      </c>
      <c r="J37" s="89" t="s">
        <v>23</v>
      </c>
      <c r="K37" s="32">
        <f>'Parametre ve Katsayılar'!B3</f>
        <v>0.75</v>
      </c>
      <c r="L37" s="31">
        <f>I37*K37</f>
        <v>0.75</v>
      </c>
      <c r="M37" s="31">
        <f>H37*K37</f>
        <v>0.75</v>
      </c>
      <c r="O37" s="24" t="s">
        <v>94</v>
      </c>
      <c r="P37" s="24">
        <v>1</v>
      </c>
    </row>
    <row r="38" spans="1:16" ht="15">
      <c r="A38" s="99" t="s">
        <v>290</v>
      </c>
      <c r="B38" s="99" t="s">
        <v>287</v>
      </c>
      <c r="C38" s="34" t="s">
        <v>87</v>
      </c>
      <c r="D38" s="31" t="s">
        <v>268</v>
      </c>
      <c r="E38" s="31"/>
      <c r="F38" s="31">
        <v>3</v>
      </c>
      <c r="G38" s="31">
        <v>0</v>
      </c>
      <c r="H38" s="31">
        <f>F38+G38</f>
        <v>3</v>
      </c>
      <c r="I38" s="31">
        <f>F38+(G38/2)</f>
        <v>3</v>
      </c>
      <c r="J38" s="89" t="s">
        <v>23</v>
      </c>
      <c r="K38" s="32">
        <f>'Parametre ve Katsayılar'!B3</f>
        <v>0.75</v>
      </c>
      <c r="L38" s="31">
        <f>I38*K38</f>
        <v>2.25</v>
      </c>
      <c r="M38" s="31">
        <f>H38*K38</f>
        <v>2.25</v>
      </c>
      <c r="O38" s="24" t="s">
        <v>95</v>
      </c>
      <c r="P38" s="24">
        <v>1</v>
      </c>
    </row>
    <row r="39" spans="1:16" ht="15">
      <c r="A39" s="99" t="s">
        <v>290</v>
      </c>
      <c r="B39" s="99" t="s">
        <v>287</v>
      </c>
      <c r="C39" s="34" t="s">
        <v>91</v>
      </c>
      <c r="D39" s="31" t="s">
        <v>268</v>
      </c>
      <c r="E39" s="31"/>
      <c r="F39" s="31">
        <v>3</v>
      </c>
      <c r="G39" s="31">
        <v>0</v>
      </c>
      <c r="H39" s="31">
        <f aca="true" t="shared" si="6" ref="H39:H51">F39+G39</f>
        <v>3</v>
      </c>
      <c r="I39" s="31">
        <f aca="true" t="shared" si="7" ref="I39:I51">F39+(G39/2)</f>
        <v>3</v>
      </c>
      <c r="J39" s="89" t="s">
        <v>23</v>
      </c>
      <c r="K39" s="32">
        <f>'Parametre ve Katsayılar'!B3</f>
        <v>0.75</v>
      </c>
      <c r="L39" s="31">
        <f aca="true" t="shared" si="8" ref="L39:L51">I39*K39</f>
        <v>2.25</v>
      </c>
      <c r="M39" s="31">
        <f aca="true" t="shared" si="9" ref="M39:M51">H39*K39</f>
        <v>2.25</v>
      </c>
      <c r="O39" s="24" t="s">
        <v>103</v>
      </c>
      <c r="P39" s="24">
        <v>1</v>
      </c>
    </row>
    <row r="40" spans="1:16" ht="15">
      <c r="A40" s="99" t="s">
        <v>290</v>
      </c>
      <c r="B40" s="99" t="s">
        <v>287</v>
      </c>
      <c r="C40" s="34" t="s">
        <v>88</v>
      </c>
      <c r="D40" s="31" t="s">
        <v>268</v>
      </c>
      <c r="E40" s="31"/>
      <c r="F40" s="31">
        <v>3</v>
      </c>
      <c r="G40" s="31">
        <v>0</v>
      </c>
      <c r="H40" s="31">
        <f t="shared" si="6"/>
        <v>3</v>
      </c>
      <c r="I40" s="31">
        <f t="shared" si="7"/>
        <v>3</v>
      </c>
      <c r="J40" s="89" t="s">
        <v>23</v>
      </c>
      <c r="K40" s="32">
        <f>'Parametre ve Katsayılar'!B3</f>
        <v>0.75</v>
      </c>
      <c r="L40" s="31">
        <f t="shared" si="8"/>
        <v>2.25</v>
      </c>
      <c r="M40" s="31">
        <f t="shared" si="9"/>
        <v>2.25</v>
      </c>
      <c r="O40" s="24"/>
      <c r="P40" s="24"/>
    </row>
    <row r="41" spans="1:16" ht="15">
      <c r="A41" s="99" t="s">
        <v>290</v>
      </c>
      <c r="B41" s="99" t="s">
        <v>287</v>
      </c>
      <c r="C41" s="34" t="s">
        <v>89</v>
      </c>
      <c r="D41" s="31" t="s">
        <v>268</v>
      </c>
      <c r="E41" s="31"/>
      <c r="F41" s="31">
        <v>3</v>
      </c>
      <c r="G41" s="31">
        <v>0</v>
      </c>
      <c r="H41" s="31">
        <f t="shared" si="6"/>
        <v>3</v>
      </c>
      <c r="I41" s="31">
        <f t="shared" si="7"/>
        <v>3</v>
      </c>
      <c r="J41" s="89" t="s">
        <v>23</v>
      </c>
      <c r="K41" s="32">
        <f>'Parametre ve Katsayılar'!B3</f>
        <v>0.75</v>
      </c>
      <c r="L41" s="31">
        <f t="shared" si="8"/>
        <v>2.25</v>
      </c>
      <c r="M41" s="31">
        <f t="shared" si="9"/>
        <v>2.25</v>
      </c>
      <c r="O41" s="24"/>
      <c r="P41" s="24"/>
    </row>
    <row r="42" spans="1:16" ht="15">
      <c r="A42" s="99" t="s">
        <v>290</v>
      </c>
      <c r="B42" s="99" t="s">
        <v>287</v>
      </c>
      <c r="C42" s="34" t="s">
        <v>93</v>
      </c>
      <c r="D42" s="31" t="s">
        <v>268</v>
      </c>
      <c r="E42" s="31"/>
      <c r="F42" s="31">
        <v>3</v>
      </c>
      <c r="G42" s="31">
        <v>0</v>
      </c>
      <c r="H42" s="31">
        <f t="shared" si="6"/>
        <v>3</v>
      </c>
      <c r="I42" s="31">
        <f t="shared" si="7"/>
        <v>3</v>
      </c>
      <c r="J42" s="89" t="s">
        <v>23</v>
      </c>
      <c r="K42" s="32">
        <f>'Parametre ve Katsayılar'!B3</f>
        <v>0.75</v>
      </c>
      <c r="L42" s="31">
        <f t="shared" si="8"/>
        <v>2.25</v>
      </c>
      <c r="M42" s="31">
        <f t="shared" si="9"/>
        <v>2.25</v>
      </c>
      <c r="O42" s="24"/>
      <c r="P42" s="24"/>
    </row>
    <row r="43" spans="1:16" ht="15">
      <c r="A43" s="99" t="s">
        <v>290</v>
      </c>
      <c r="B43" s="99" t="s">
        <v>287</v>
      </c>
      <c r="C43" s="34" t="s">
        <v>92</v>
      </c>
      <c r="D43" s="31" t="s">
        <v>268</v>
      </c>
      <c r="E43" s="31"/>
      <c r="F43" s="31">
        <v>3</v>
      </c>
      <c r="G43" s="31">
        <v>0</v>
      </c>
      <c r="H43" s="31">
        <f t="shared" si="6"/>
        <v>3</v>
      </c>
      <c r="I43" s="31">
        <f t="shared" si="7"/>
        <v>3</v>
      </c>
      <c r="J43" s="89" t="s">
        <v>23</v>
      </c>
      <c r="K43" s="32">
        <f>'Parametre ve Katsayılar'!B3</f>
        <v>0.75</v>
      </c>
      <c r="L43" s="31">
        <f t="shared" si="8"/>
        <v>2.25</v>
      </c>
      <c r="M43" s="31">
        <f t="shared" si="9"/>
        <v>2.25</v>
      </c>
      <c r="O43" s="24"/>
      <c r="P43" s="24"/>
    </row>
    <row r="44" spans="1:16" ht="15">
      <c r="A44" s="99" t="s">
        <v>290</v>
      </c>
      <c r="B44" s="99" t="s">
        <v>287</v>
      </c>
      <c r="C44" s="34" t="s">
        <v>90</v>
      </c>
      <c r="D44" s="31" t="s">
        <v>268</v>
      </c>
      <c r="E44" s="31"/>
      <c r="F44" s="31">
        <v>3</v>
      </c>
      <c r="G44" s="31">
        <v>0</v>
      </c>
      <c r="H44" s="31">
        <f t="shared" si="6"/>
        <v>3</v>
      </c>
      <c r="I44" s="31">
        <f t="shared" si="7"/>
        <v>3</v>
      </c>
      <c r="J44" s="89" t="s">
        <v>23</v>
      </c>
      <c r="K44" s="32">
        <f>'Parametre ve Katsayılar'!B3</f>
        <v>0.75</v>
      </c>
      <c r="L44" s="31">
        <f t="shared" si="8"/>
        <v>2.25</v>
      </c>
      <c r="M44" s="31">
        <f t="shared" si="9"/>
        <v>2.25</v>
      </c>
      <c r="O44" s="24"/>
      <c r="P44" s="24"/>
    </row>
    <row r="45" spans="1:16" ht="15">
      <c r="A45" s="99" t="s">
        <v>289</v>
      </c>
      <c r="B45" s="31" t="s">
        <v>288</v>
      </c>
      <c r="C45" s="34" t="s">
        <v>87</v>
      </c>
      <c r="D45" s="31" t="s">
        <v>268</v>
      </c>
      <c r="E45" s="31"/>
      <c r="F45" s="31">
        <v>3</v>
      </c>
      <c r="G45" s="31">
        <v>0</v>
      </c>
      <c r="H45" s="31">
        <f t="shared" si="6"/>
        <v>3</v>
      </c>
      <c r="I45" s="31">
        <f t="shared" si="7"/>
        <v>3</v>
      </c>
      <c r="J45" s="89" t="s">
        <v>23</v>
      </c>
      <c r="K45" s="32">
        <f>'Parametre ve Katsayılar'!B3</f>
        <v>0.75</v>
      </c>
      <c r="L45" s="31">
        <f t="shared" si="8"/>
        <v>2.25</v>
      </c>
      <c r="M45" s="31">
        <f t="shared" si="9"/>
        <v>2.25</v>
      </c>
      <c r="O45" s="61"/>
      <c r="P45" s="61"/>
    </row>
    <row r="46" spans="1:16" ht="15.75" thickBot="1">
      <c r="A46" s="99" t="s">
        <v>289</v>
      </c>
      <c r="B46" s="31" t="s">
        <v>288</v>
      </c>
      <c r="C46" s="34" t="s">
        <v>91</v>
      </c>
      <c r="D46" s="31" t="s">
        <v>268</v>
      </c>
      <c r="E46" s="31"/>
      <c r="F46" s="31">
        <v>3</v>
      </c>
      <c r="G46" s="31">
        <v>0</v>
      </c>
      <c r="H46" s="31">
        <f t="shared" si="6"/>
        <v>3</v>
      </c>
      <c r="I46" s="31">
        <f t="shared" si="7"/>
        <v>3</v>
      </c>
      <c r="J46" s="89" t="s">
        <v>23</v>
      </c>
      <c r="K46" s="32">
        <f>'Parametre ve Katsayılar'!B3</f>
        <v>0.75</v>
      </c>
      <c r="L46" s="31">
        <f t="shared" si="8"/>
        <v>2.25</v>
      </c>
      <c r="M46" s="31">
        <f t="shared" si="9"/>
        <v>2.25</v>
      </c>
      <c r="O46" s="48"/>
      <c r="P46" s="48"/>
    </row>
    <row r="47" spans="1:16" ht="15">
      <c r="A47" s="99" t="s">
        <v>289</v>
      </c>
      <c r="B47" s="31" t="s">
        <v>288</v>
      </c>
      <c r="C47" s="34" t="s">
        <v>88</v>
      </c>
      <c r="D47" s="31" t="s">
        <v>268</v>
      </c>
      <c r="E47" s="31"/>
      <c r="F47" s="31">
        <v>3</v>
      </c>
      <c r="G47" s="31">
        <v>0</v>
      </c>
      <c r="H47" s="31">
        <f t="shared" si="6"/>
        <v>3</v>
      </c>
      <c r="I47" s="31">
        <f t="shared" si="7"/>
        <v>3</v>
      </c>
      <c r="J47" s="89" t="s">
        <v>23</v>
      </c>
      <c r="K47" s="32">
        <f>'Parametre ve Katsayılar'!B3</f>
        <v>0.75</v>
      </c>
      <c r="L47" s="31">
        <f t="shared" si="8"/>
        <v>2.25</v>
      </c>
      <c r="M47" s="31">
        <f t="shared" si="9"/>
        <v>2.25</v>
      </c>
      <c r="O47" s="59"/>
      <c r="P47" s="62">
        <f>SUM(P37:P46)</f>
        <v>3</v>
      </c>
    </row>
    <row r="48" spans="1:28" s="10" customFormat="1" ht="15">
      <c r="A48" s="99" t="s">
        <v>289</v>
      </c>
      <c r="B48" s="31" t="s">
        <v>288</v>
      </c>
      <c r="C48" s="34" t="s">
        <v>89</v>
      </c>
      <c r="D48" s="31" t="s">
        <v>268</v>
      </c>
      <c r="E48" s="31"/>
      <c r="F48" s="31">
        <v>3</v>
      </c>
      <c r="G48" s="31">
        <v>0</v>
      </c>
      <c r="H48" s="31">
        <f t="shared" si="6"/>
        <v>3</v>
      </c>
      <c r="I48" s="31">
        <f t="shared" si="7"/>
        <v>3</v>
      </c>
      <c r="J48" s="89" t="s">
        <v>23</v>
      </c>
      <c r="K48" s="32">
        <f>'Parametre ve Katsayılar'!B3</f>
        <v>0.75</v>
      </c>
      <c r="L48" s="31">
        <f t="shared" si="8"/>
        <v>2.25</v>
      </c>
      <c r="M48" s="31">
        <f t="shared" si="9"/>
        <v>2.25</v>
      </c>
      <c r="N48" s="17"/>
      <c r="O48" s="2"/>
      <c r="P48" s="2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13" ht="15">
      <c r="A49" s="99" t="s">
        <v>289</v>
      </c>
      <c r="B49" s="31" t="s">
        <v>288</v>
      </c>
      <c r="C49" s="34" t="s">
        <v>93</v>
      </c>
      <c r="D49" s="31" t="s">
        <v>268</v>
      </c>
      <c r="E49" s="31"/>
      <c r="F49" s="31">
        <v>3</v>
      </c>
      <c r="G49" s="31">
        <v>0</v>
      </c>
      <c r="H49" s="31">
        <f t="shared" si="6"/>
        <v>3</v>
      </c>
      <c r="I49" s="31">
        <f t="shared" si="7"/>
        <v>3</v>
      </c>
      <c r="J49" s="89" t="s">
        <v>23</v>
      </c>
      <c r="K49" s="32">
        <f>'Parametre ve Katsayılar'!B3</f>
        <v>0.75</v>
      </c>
      <c r="L49" s="31">
        <f t="shared" si="8"/>
        <v>2.25</v>
      </c>
      <c r="M49" s="31">
        <f t="shared" si="9"/>
        <v>2.25</v>
      </c>
    </row>
    <row r="50" spans="1:16" ht="15">
      <c r="A50" s="99" t="s">
        <v>289</v>
      </c>
      <c r="B50" s="31" t="s">
        <v>288</v>
      </c>
      <c r="C50" s="34" t="s">
        <v>92</v>
      </c>
      <c r="D50" s="31" t="s">
        <v>268</v>
      </c>
      <c r="E50" s="31"/>
      <c r="F50" s="31">
        <v>3</v>
      </c>
      <c r="G50" s="31">
        <v>0</v>
      </c>
      <c r="H50" s="31">
        <f t="shared" si="6"/>
        <v>3</v>
      </c>
      <c r="I50" s="31">
        <f t="shared" si="7"/>
        <v>3</v>
      </c>
      <c r="J50" s="89" t="s">
        <v>23</v>
      </c>
      <c r="K50" s="32">
        <f>'Parametre ve Katsayılar'!B3</f>
        <v>0.75</v>
      </c>
      <c r="L50" s="31">
        <f t="shared" si="8"/>
        <v>2.25</v>
      </c>
      <c r="M50" s="31">
        <f t="shared" si="9"/>
        <v>2.25</v>
      </c>
      <c r="O50" s="16"/>
      <c r="P50" s="14">
        <f>P47+P32</f>
        <v>10</v>
      </c>
    </row>
    <row r="51" spans="1:14" ht="15">
      <c r="A51" s="99" t="s">
        <v>289</v>
      </c>
      <c r="B51" s="31" t="s">
        <v>288</v>
      </c>
      <c r="C51" s="34" t="s">
        <v>90</v>
      </c>
      <c r="D51" s="31" t="s">
        <v>268</v>
      </c>
      <c r="E51" s="31"/>
      <c r="F51" s="31">
        <v>3</v>
      </c>
      <c r="G51" s="31">
        <v>0</v>
      </c>
      <c r="H51" s="31">
        <f t="shared" si="6"/>
        <v>3</v>
      </c>
      <c r="I51" s="31">
        <f t="shared" si="7"/>
        <v>3</v>
      </c>
      <c r="J51" s="89" t="s">
        <v>23</v>
      </c>
      <c r="K51" s="32">
        <f>'Parametre ve Katsayılar'!B3</f>
        <v>0.75</v>
      </c>
      <c r="L51" s="31">
        <f t="shared" si="8"/>
        <v>2.25</v>
      </c>
      <c r="M51" s="31">
        <f t="shared" si="9"/>
        <v>2.25</v>
      </c>
      <c r="N51" s="6"/>
    </row>
    <row r="52" spans="1:13" ht="15">
      <c r="A52" s="31" t="s">
        <v>391</v>
      </c>
      <c r="B52" s="31" t="s">
        <v>123</v>
      </c>
      <c r="C52" s="34"/>
      <c r="D52" s="31" t="s">
        <v>124</v>
      </c>
      <c r="E52" s="31" t="s">
        <v>27</v>
      </c>
      <c r="F52" s="31">
        <v>1</v>
      </c>
      <c r="G52" s="31">
        <v>0</v>
      </c>
      <c r="H52" s="31">
        <f>F52+G52</f>
        <v>1</v>
      </c>
      <c r="I52" s="31">
        <f>F52+(G52/2)</f>
        <v>1</v>
      </c>
      <c r="J52" s="89" t="s">
        <v>23</v>
      </c>
      <c r="K52" s="32">
        <f>'Parametre ve Katsayılar'!B3</f>
        <v>0.75</v>
      </c>
      <c r="L52" s="31">
        <f>I52*K52</f>
        <v>0.75</v>
      </c>
      <c r="M52" s="31">
        <f aca="true" t="shared" si="10" ref="M52:M62">H52*K52</f>
        <v>0.75</v>
      </c>
    </row>
    <row r="53" spans="1:13" ht="15">
      <c r="A53" s="31"/>
      <c r="B53" s="31" t="s">
        <v>435</v>
      </c>
      <c r="C53" s="34" t="s">
        <v>436</v>
      </c>
      <c r="D53" s="31"/>
      <c r="E53" s="31" t="s">
        <v>18</v>
      </c>
      <c r="F53" s="31">
        <v>11</v>
      </c>
      <c r="G53" s="31">
        <v>0</v>
      </c>
      <c r="H53" s="31">
        <f>F53+G53</f>
        <v>11</v>
      </c>
      <c r="I53" s="31">
        <f>F53+(G53/2)</f>
        <v>11</v>
      </c>
      <c r="J53" s="89"/>
      <c r="K53" s="32">
        <f>'Parametre ve Katsayılar'!B6</f>
        <v>0.5</v>
      </c>
      <c r="L53" s="31">
        <f>I53*K53</f>
        <v>5.5</v>
      </c>
      <c r="M53" s="31">
        <f t="shared" si="10"/>
        <v>5.5</v>
      </c>
    </row>
    <row r="54" spans="1:13" ht="15">
      <c r="A54" s="31"/>
      <c r="B54" s="31" t="s">
        <v>435</v>
      </c>
      <c r="C54" s="34" t="s">
        <v>436</v>
      </c>
      <c r="D54" s="31"/>
      <c r="E54" s="31" t="s">
        <v>27</v>
      </c>
      <c r="F54" s="31">
        <v>10</v>
      </c>
      <c r="G54" s="31">
        <v>0</v>
      </c>
      <c r="H54" s="31">
        <f>F54+G54</f>
        <v>10</v>
      </c>
      <c r="I54" s="31">
        <f>F54+(G54/2)</f>
        <v>10</v>
      </c>
      <c r="J54" s="89"/>
      <c r="K54" s="32">
        <f>'Parametre ve Katsayılar'!B6</f>
        <v>0.5</v>
      </c>
      <c r="L54" s="31">
        <f>I54*K54</f>
        <v>5</v>
      </c>
      <c r="M54" s="31">
        <f t="shared" si="10"/>
        <v>5</v>
      </c>
    </row>
    <row r="55" spans="1:13" ht="15">
      <c r="A55" s="31"/>
      <c r="B55" s="31" t="s">
        <v>437</v>
      </c>
      <c r="C55" s="34" t="s">
        <v>436</v>
      </c>
      <c r="D55" s="31"/>
      <c r="E55" s="31" t="s">
        <v>18</v>
      </c>
      <c r="F55" s="31">
        <v>2</v>
      </c>
      <c r="G55" s="31">
        <v>0</v>
      </c>
      <c r="H55" s="31">
        <f>F55+G55</f>
        <v>2</v>
      </c>
      <c r="I55" s="31">
        <f>F55+(G55/2)</f>
        <v>2</v>
      </c>
      <c r="J55" s="89"/>
      <c r="K55" s="32">
        <f>'Parametre ve Katsayılar'!B6</f>
        <v>0.5</v>
      </c>
      <c r="L55" s="31">
        <f>I55*K55</f>
        <v>1</v>
      </c>
      <c r="M55" s="31">
        <f t="shared" si="10"/>
        <v>1</v>
      </c>
    </row>
    <row r="56" spans="1:13" ht="15">
      <c r="A56" s="31"/>
      <c r="B56" s="31" t="s">
        <v>437</v>
      </c>
      <c r="C56" s="34" t="s">
        <v>436</v>
      </c>
      <c r="D56" s="31"/>
      <c r="E56" s="31" t="s">
        <v>27</v>
      </c>
      <c r="F56" s="31">
        <v>5</v>
      </c>
      <c r="G56" s="31">
        <v>0</v>
      </c>
      <c r="H56" s="31">
        <f>F56+G56</f>
        <v>5</v>
      </c>
      <c r="I56" s="31">
        <f>F56+(G56/2)</f>
        <v>5</v>
      </c>
      <c r="J56" s="89"/>
      <c r="K56" s="32">
        <f>'Parametre ve Katsayılar'!B6</f>
        <v>0.5</v>
      </c>
      <c r="L56" s="31">
        <f>I56*K56</f>
        <v>2.5</v>
      </c>
      <c r="M56" s="31">
        <f t="shared" si="10"/>
        <v>2.5</v>
      </c>
    </row>
    <row r="57" spans="1:13" ht="15">
      <c r="A57" s="131" t="s">
        <v>385</v>
      </c>
      <c r="B57" s="24" t="s">
        <v>117</v>
      </c>
      <c r="C57" s="36"/>
      <c r="D57" s="24" t="s">
        <v>17</v>
      </c>
      <c r="E57" s="24" t="s">
        <v>18</v>
      </c>
      <c r="F57" s="24">
        <v>3</v>
      </c>
      <c r="G57" s="24">
        <v>0</v>
      </c>
      <c r="H57" s="24">
        <f aca="true" t="shared" si="11" ref="H57:H62">F57+G57</f>
        <v>3</v>
      </c>
      <c r="I57" s="24">
        <f aca="true" t="shared" si="12" ref="I57:I62">F57+(G57/2)</f>
        <v>3</v>
      </c>
      <c r="J57" s="97" t="s">
        <v>30</v>
      </c>
      <c r="K57" s="37">
        <f>'Parametre ve Katsayılar'!B5</f>
        <v>0.5</v>
      </c>
      <c r="L57" s="24">
        <f aca="true" t="shared" si="13" ref="L57:L62">I57*K57</f>
        <v>1.5</v>
      </c>
      <c r="M57" s="24">
        <f t="shared" si="10"/>
        <v>1.5</v>
      </c>
    </row>
    <row r="58" spans="1:13" ht="15">
      <c r="A58" s="131" t="s">
        <v>386</v>
      </c>
      <c r="B58" s="24" t="s">
        <v>118</v>
      </c>
      <c r="C58" s="36" t="s">
        <v>91</v>
      </c>
      <c r="D58" s="24" t="s">
        <v>17</v>
      </c>
      <c r="E58" s="24" t="s">
        <v>18</v>
      </c>
      <c r="F58" s="24">
        <v>3</v>
      </c>
      <c r="G58" s="24">
        <v>0</v>
      </c>
      <c r="H58" s="24">
        <f t="shared" si="11"/>
        <v>3</v>
      </c>
      <c r="I58" s="24">
        <f t="shared" si="12"/>
        <v>3</v>
      </c>
      <c r="J58" s="97" t="s">
        <v>30</v>
      </c>
      <c r="K58" s="37">
        <f>'Parametre ve Katsayılar'!B5</f>
        <v>0.5</v>
      </c>
      <c r="L58" s="24">
        <f t="shared" si="13"/>
        <v>1.5</v>
      </c>
      <c r="M58" s="24">
        <f t="shared" si="10"/>
        <v>1.5</v>
      </c>
    </row>
    <row r="59" spans="1:13" ht="15">
      <c r="A59" s="24" t="s">
        <v>387</v>
      </c>
      <c r="B59" s="24" t="s">
        <v>119</v>
      </c>
      <c r="C59" s="36"/>
      <c r="D59" s="24" t="s">
        <v>17</v>
      </c>
      <c r="E59" s="24" t="s">
        <v>27</v>
      </c>
      <c r="F59" s="24">
        <v>0</v>
      </c>
      <c r="G59" s="24">
        <v>0</v>
      </c>
      <c r="H59" s="24">
        <f t="shared" si="11"/>
        <v>0</v>
      </c>
      <c r="I59" s="24">
        <f t="shared" si="12"/>
        <v>0</v>
      </c>
      <c r="J59" s="97" t="s">
        <v>30</v>
      </c>
      <c r="K59" s="37">
        <f>'Parametre ve Katsayılar'!B5</f>
        <v>0.5</v>
      </c>
      <c r="L59" s="24">
        <f t="shared" si="13"/>
        <v>0</v>
      </c>
      <c r="M59" s="24">
        <f t="shared" si="10"/>
        <v>0</v>
      </c>
    </row>
    <row r="60" spans="1:13" ht="15">
      <c r="A60" s="24" t="s">
        <v>388</v>
      </c>
      <c r="B60" s="24" t="s">
        <v>120</v>
      </c>
      <c r="C60" s="36"/>
      <c r="D60" s="24" t="s">
        <v>17</v>
      </c>
      <c r="E60" s="24" t="s">
        <v>27</v>
      </c>
      <c r="F60" s="24">
        <v>0</v>
      </c>
      <c r="G60" s="24">
        <v>0</v>
      </c>
      <c r="H60" s="24">
        <f t="shared" si="11"/>
        <v>0</v>
      </c>
      <c r="I60" s="24">
        <f t="shared" si="12"/>
        <v>0</v>
      </c>
      <c r="J60" s="97" t="s">
        <v>30</v>
      </c>
      <c r="K60" s="37">
        <f>'Parametre ve Katsayılar'!B5</f>
        <v>0.5</v>
      </c>
      <c r="L60" s="24">
        <f t="shared" si="13"/>
        <v>0</v>
      </c>
      <c r="M60" s="24">
        <f t="shared" si="10"/>
        <v>0</v>
      </c>
    </row>
    <row r="61" spans="1:13" ht="15">
      <c r="A61" s="131" t="s">
        <v>389</v>
      </c>
      <c r="B61" s="24" t="s">
        <v>121</v>
      </c>
      <c r="C61" s="24" t="s">
        <v>89</v>
      </c>
      <c r="D61" s="24" t="s">
        <v>17</v>
      </c>
      <c r="E61" s="24" t="s">
        <v>18</v>
      </c>
      <c r="F61" s="24">
        <v>3</v>
      </c>
      <c r="G61" s="24">
        <v>0</v>
      </c>
      <c r="H61" s="24">
        <f t="shared" si="11"/>
        <v>3</v>
      </c>
      <c r="I61" s="24">
        <f t="shared" si="12"/>
        <v>3</v>
      </c>
      <c r="J61" s="97" t="s">
        <v>30</v>
      </c>
      <c r="K61" s="37">
        <f>'Parametre ve Katsayılar'!B5</f>
        <v>0.5</v>
      </c>
      <c r="L61" s="24">
        <f t="shared" si="13"/>
        <v>1.5</v>
      </c>
      <c r="M61" s="24">
        <f t="shared" si="10"/>
        <v>1.5</v>
      </c>
    </row>
    <row r="62" spans="1:13" ht="15">
      <c r="A62" s="131" t="s">
        <v>390</v>
      </c>
      <c r="B62" s="24" t="s">
        <v>122</v>
      </c>
      <c r="C62" s="24" t="s">
        <v>418</v>
      </c>
      <c r="D62" s="24" t="s">
        <v>17</v>
      </c>
      <c r="E62" s="24" t="s">
        <v>27</v>
      </c>
      <c r="F62" s="24">
        <v>3</v>
      </c>
      <c r="G62" s="24">
        <v>0</v>
      </c>
      <c r="H62" s="24">
        <f t="shared" si="11"/>
        <v>3</v>
      </c>
      <c r="I62" s="24">
        <f t="shared" si="12"/>
        <v>3</v>
      </c>
      <c r="J62" s="97" t="s">
        <v>30</v>
      </c>
      <c r="K62" s="37">
        <f>'Parametre ve Katsayılar'!B5</f>
        <v>0.5</v>
      </c>
      <c r="L62" s="24">
        <f t="shared" si="13"/>
        <v>1.5</v>
      </c>
      <c r="M62" s="24">
        <f t="shared" si="10"/>
        <v>1.5</v>
      </c>
    </row>
    <row r="63" ht="15">
      <c r="C63" s="3"/>
    </row>
    <row r="64" spans="3:13" ht="15">
      <c r="C64" s="11" t="s">
        <v>199</v>
      </c>
      <c r="D64" s="10"/>
      <c r="E64" s="10"/>
      <c r="F64" s="10"/>
      <c r="G64" s="10"/>
      <c r="H64" s="10">
        <f>SUM(H37:H56)</f>
        <v>72</v>
      </c>
      <c r="I64" s="10">
        <f>SUM(I37:I56)</f>
        <v>72</v>
      </c>
      <c r="J64" s="10"/>
      <c r="K64" s="10"/>
      <c r="L64" s="10">
        <f>SUM(L37:L56)</f>
        <v>47</v>
      </c>
      <c r="M64" s="10">
        <f>SUM(M37:M56)</f>
        <v>47</v>
      </c>
    </row>
    <row r="65" spans="3:13" ht="15.75" thickBot="1">
      <c r="C65" s="60" t="s">
        <v>201</v>
      </c>
      <c r="D65" s="47"/>
      <c r="E65" s="47"/>
      <c r="F65" s="47"/>
      <c r="G65" s="47"/>
      <c r="H65" s="47">
        <f>SUM(H57:H63)</f>
        <v>12</v>
      </c>
      <c r="I65" s="47">
        <f>SUM(I57:I63)</f>
        <v>12</v>
      </c>
      <c r="J65" s="47"/>
      <c r="K65" s="47"/>
      <c r="L65" s="47">
        <f>SUM(L57:L63)</f>
        <v>6</v>
      </c>
      <c r="M65" s="47">
        <f>SUM(M57:M63)</f>
        <v>6</v>
      </c>
    </row>
    <row r="66" spans="1:13" ht="15">
      <c r="A66" s="17"/>
      <c r="B66" s="17"/>
      <c r="C66" s="10" t="s">
        <v>19</v>
      </c>
      <c r="D66" s="10"/>
      <c r="E66" s="10"/>
      <c r="F66" s="10"/>
      <c r="G66" s="10"/>
      <c r="H66" s="10">
        <f>H64+H65</f>
        <v>84</v>
      </c>
      <c r="I66" s="10">
        <f>I64+I65</f>
        <v>84</v>
      </c>
      <c r="J66" s="10"/>
      <c r="K66" s="10"/>
      <c r="L66" s="10">
        <f>L64+L65</f>
        <v>53</v>
      </c>
      <c r="M66" s="10">
        <f>M64+M65</f>
        <v>53</v>
      </c>
    </row>
    <row r="69" spans="3:13" ht="15">
      <c r="C69" s="14" t="s">
        <v>50</v>
      </c>
      <c r="D69" s="14"/>
      <c r="E69" s="14"/>
      <c r="F69" s="14"/>
      <c r="G69" s="14"/>
      <c r="H69" s="14">
        <f>H66+H32</f>
        <v>167</v>
      </c>
      <c r="I69" s="14">
        <f>I66+I32</f>
        <v>143</v>
      </c>
      <c r="J69" s="14"/>
      <c r="K69" s="14"/>
      <c r="L69" s="14">
        <f>L66+L32</f>
        <v>100.5</v>
      </c>
      <c r="M69" s="65">
        <f>M32+M66</f>
        <v>125.5</v>
      </c>
    </row>
  </sheetData>
  <printOptions/>
  <pageMargins left="0.75" right="0.75" top="1" bottom="1" header="0.5" footer="0.5"/>
  <pageSetup horizontalDpi="300" verticalDpi="300" orientation="landscape" r:id="rId1"/>
  <ignoredErrors>
    <ignoredError sqref="K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S66"/>
  <sheetViews>
    <sheetView zoomScale="75" zoomScaleNormal="75" workbookViewId="0" topLeftCell="A31">
      <selection activeCell="M39" sqref="M39"/>
    </sheetView>
  </sheetViews>
  <sheetFormatPr defaultColWidth="9.140625" defaultRowHeight="12.75"/>
  <cols>
    <col min="2" max="2" width="37.00390625" style="0" customWidth="1"/>
    <col min="3" max="3" width="12.28125" style="0" customWidth="1"/>
    <col min="4" max="4" width="8.57421875" style="0" bestFit="1" customWidth="1"/>
    <col min="5" max="5" width="6.140625" style="0" bestFit="1" customWidth="1"/>
    <col min="6" max="6" width="5.28125" style="0" bestFit="1" customWidth="1"/>
    <col min="7" max="7" width="8.8515625" style="0" bestFit="1" customWidth="1"/>
    <col min="8" max="8" width="8.8515625" style="0" customWidth="1"/>
    <col min="9" max="9" width="6.7109375" style="0" bestFit="1" customWidth="1"/>
    <col min="10" max="10" width="4.8515625" style="0" bestFit="1" customWidth="1"/>
    <col min="11" max="11" width="7.140625" style="0" bestFit="1" customWidth="1"/>
    <col min="12" max="12" width="8.57421875" style="0" bestFit="1" customWidth="1"/>
    <col min="13" max="13" width="8.57421875" style="0" customWidth="1"/>
    <col min="15" max="15" width="15.28125" style="0" customWidth="1"/>
    <col min="16" max="16" width="10.8515625" style="0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186</v>
      </c>
      <c r="I2" s="35" t="s">
        <v>5</v>
      </c>
      <c r="J2" s="35" t="s">
        <v>6</v>
      </c>
      <c r="K2" s="35" t="s">
        <v>49</v>
      </c>
      <c r="L2" s="35" t="s">
        <v>191</v>
      </c>
      <c r="M2" s="35" t="s">
        <v>192</v>
      </c>
      <c r="O2" s="20" t="s">
        <v>56</v>
      </c>
      <c r="P2" s="19"/>
    </row>
    <row r="3" spans="1:16" ht="15">
      <c r="A3" s="99" t="s">
        <v>219</v>
      </c>
      <c r="B3" s="99" t="s">
        <v>53</v>
      </c>
      <c r="C3" s="34" t="s">
        <v>99</v>
      </c>
      <c r="D3" s="31" t="s">
        <v>17</v>
      </c>
      <c r="E3" s="31" t="s">
        <v>18</v>
      </c>
      <c r="F3" s="31">
        <v>2</v>
      </c>
      <c r="G3" s="31">
        <v>2</v>
      </c>
      <c r="H3" s="31">
        <f>F3+G3</f>
        <v>4</v>
      </c>
      <c r="I3" s="31">
        <f>F3+(G3/2)</f>
        <v>3</v>
      </c>
      <c r="J3" s="89" t="s">
        <v>23</v>
      </c>
      <c r="K3" s="32">
        <f>'Parametre ve Katsayılar'!B2</f>
        <v>1</v>
      </c>
      <c r="L3" s="31">
        <f>I3*K3</f>
        <v>3</v>
      </c>
      <c r="M3" s="31">
        <f>H3*K3</f>
        <v>4</v>
      </c>
      <c r="O3" s="24" t="s">
        <v>96</v>
      </c>
      <c r="P3" s="24">
        <v>1</v>
      </c>
    </row>
    <row r="4" spans="1:16" ht="15">
      <c r="A4" s="99" t="s">
        <v>219</v>
      </c>
      <c r="B4" s="31" t="s">
        <v>53</v>
      </c>
      <c r="C4" s="34" t="s">
        <v>98</v>
      </c>
      <c r="D4" s="31" t="s">
        <v>17</v>
      </c>
      <c r="E4" s="31" t="s">
        <v>18</v>
      </c>
      <c r="F4" s="31">
        <v>2</v>
      </c>
      <c r="G4" s="31">
        <v>2</v>
      </c>
      <c r="H4" s="31">
        <f aca="true" t="shared" si="0" ref="H4:H15">F4+G4</f>
        <v>4</v>
      </c>
      <c r="I4" s="31">
        <f aca="true" t="shared" si="1" ref="I4:I20">F4+(G4/2)</f>
        <v>3</v>
      </c>
      <c r="J4" s="89" t="s">
        <v>23</v>
      </c>
      <c r="K4" s="32">
        <f>'Parametre ve Katsayılar'!B2</f>
        <v>1</v>
      </c>
      <c r="L4" s="31">
        <f aca="true" t="shared" si="2" ref="L4:L20">I4*K4</f>
        <v>3</v>
      </c>
      <c r="M4" s="31">
        <f aca="true" t="shared" si="3" ref="M4:M15">H4*K4</f>
        <v>4</v>
      </c>
      <c r="O4" s="24" t="s">
        <v>97</v>
      </c>
      <c r="P4" s="24">
        <v>1</v>
      </c>
    </row>
    <row r="5" spans="1:16" ht="15">
      <c r="A5" s="99" t="s">
        <v>219</v>
      </c>
      <c r="B5" s="31" t="s">
        <v>53</v>
      </c>
      <c r="C5" s="34" t="s">
        <v>97</v>
      </c>
      <c r="D5" s="31" t="s">
        <v>17</v>
      </c>
      <c r="E5" s="31" t="s">
        <v>18</v>
      </c>
      <c r="F5" s="31">
        <v>2</v>
      </c>
      <c r="G5" s="31">
        <v>2</v>
      </c>
      <c r="H5" s="31">
        <f t="shared" si="0"/>
        <v>4</v>
      </c>
      <c r="I5" s="31">
        <f t="shared" si="1"/>
        <v>3</v>
      </c>
      <c r="J5" s="89" t="s">
        <v>23</v>
      </c>
      <c r="K5" s="32">
        <f>'Parametre ve Katsayılar'!B2</f>
        <v>1</v>
      </c>
      <c r="L5" s="31">
        <f t="shared" si="2"/>
        <v>3</v>
      </c>
      <c r="M5" s="31">
        <f t="shared" si="3"/>
        <v>4</v>
      </c>
      <c r="O5" s="24" t="s">
        <v>99</v>
      </c>
      <c r="P5" s="24">
        <v>1</v>
      </c>
    </row>
    <row r="6" spans="1:16" ht="15">
      <c r="A6" s="111" t="s">
        <v>337</v>
      </c>
      <c r="B6" s="111" t="s">
        <v>53</v>
      </c>
      <c r="C6" s="111" t="s">
        <v>98</v>
      </c>
      <c r="D6" s="111" t="s">
        <v>338</v>
      </c>
      <c r="E6" s="111" t="s">
        <v>18</v>
      </c>
      <c r="F6" s="111">
        <v>2</v>
      </c>
      <c r="G6" s="111">
        <v>2</v>
      </c>
      <c r="H6" s="31">
        <f t="shared" si="0"/>
        <v>4</v>
      </c>
      <c r="I6" s="31">
        <f t="shared" si="1"/>
        <v>3</v>
      </c>
      <c r="J6" s="89" t="s">
        <v>23</v>
      </c>
      <c r="K6" s="32">
        <f>'Parametre ve Katsayılar'!B2</f>
        <v>1</v>
      </c>
      <c r="L6" s="31">
        <f t="shared" si="2"/>
        <v>3</v>
      </c>
      <c r="M6" s="31">
        <f t="shared" si="3"/>
        <v>4</v>
      </c>
      <c r="O6" s="24" t="s">
        <v>98</v>
      </c>
      <c r="P6" s="24">
        <v>1</v>
      </c>
    </row>
    <row r="7" spans="1:16" ht="15">
      <c r="A7" s="111" t="s">
        <v>339</v>
      </c>
      <c r="B7" s="111" t="s">
        <v>53</v>
      </c>
      <c r="C7" s="111" t="s">
        <v>98</v>
      </c>
      <c r="D7" s="111" t="s">
        <v>338</v>
      </c>
      <c r="E7" s="111" t="s">
        <v>27</v>
      </c>
      <c r="F7" s="111">
        <v>2</v>
      </c>
      <c r="G7" s="111">
        <v>2</v>
      </c>
      <c r="H7" s="31">
        <f t="shared" si="0"/>
        <v>4</v>
      </c>
      <c r="I7" s="31">
        <f t="shared" si="1"/>
        <v>3</v>
      </c>
      <c r="J7" s="89" t="s">
        <v>23</v>
      </c>
      <c r="K7" s="32">
        <f>'Parametre ve Katsayılar'!B2</f>
        <v>1</v>
      </c>
      <c r="L7" s="31">
        <f t="shared" si="2"/>
        <v>3</v>
      </c>
      <c r="M7" s="31">
        <f t="shared" si="3"/>
        <v>4</v>
      </c>
      <c r="O7" s="24"/>
      <c r="P7" s="24"/>
    </row>
    <row r="8" spans="1:16" ht="15">
      <c r="A8" s="111"/>
      <c r="B8" s="111" t="s">
        <v>141</v>
      </c>
      <c r="C8" s="111" t="s">
        <v>341</v>
      </c>
      <c r="D8" s="111" t="s">
        <v>17</v>
      </c>
      <c r="E8" s="111"/>
      <c r="F8" s="111">
        <v>0</v>
      </c>
      <c r="G8" s="111">
        <v>0</v>
      </c>
      <c r="H8" s="31">
        <f t="shared" si="0"/>
        <v>0</v>
      </c>
      <c r="I8" s="31">
        <f t="shared" si="1"/>
        <v>0</v>
      </c>
      <c r="J8" s="89" t="s">
        <v>23</v>
      </c>
      <c r="K8" s="32">
        <f>'Parametre ve Katsayılar'!B2</f>
        <v>1</v>
      </c>
      <c r="L8" s="31">
        <f t="shared" si="2"/>
        <v>0</v>
      </c>
      <c r="M8" s="31">
        <f t="shared" si="3"/>
        <v>0</v>
      </c>
      <c r="O8" s="24"/>
      <c r="P8" s="24"/>
    </row>
    <row r="9" spans="1:16" ht="15">
      <c r="A9" s="31" t="s">
        <v>333</v>
      </c>
      <c r="B9" s="31" t="s">
        <v>340</v>
      </c>
      <c r="C9" s="34" t="s">
        <v>341</v>
      </c>
      <c r="D9" s="31" t="s">
        <v>333</v>
      </c>
      <c r="E9" s="31" t="s">
        <v>27</v>
      </c>
      <c r="F9" s="31">
        <v>2</v>
      </c>
      <c r="G9" s="31">
        <v>2</v>
      </c>
      <c r="H9" s="31">
        <f t="shared" si="0"/>
        <v>4</v>
      </c>
      <c r="I9" s="31">
        <f t="shared" si="1"/>
        <v>3</v>
      </c>
      <c r="J9" s="89" t="s">
        <v>23</v>
      </c>
      <c r="K9" s="32">
        <f>'Parametre ve Katsayılar'!B2</f>
        <v>1</v>
      </c>
      <c r="L9" s="31">
        <f t="shared" si="2"/>
        <v>3</v>
      </c>
      <c r="M9" s="31">
        <f t="shared" si="3"/>
        <v>4</v>
      </c>
      <c r="O9" s="24"/>
      <c r="P9" s="24"/>
    </row>
    <row r="10" spans="1:16" ht="15">
      <c r="A10" s="131" t="s">
        <v>180</v>
      </c>
      <c r="B10" s="31" t="s">
        <v>12</v>
      </c>
      <c r="C10" s="34" t="s">
        <v>99</v>
      </c>
      <c r="D10" s="31" t="s">
        <v>17</v>
      </c>
      <c r="E10" s="31" t="s">
        <v>18</v>
      </c>
      <c r="F10" s="31">
        <v>2</v>
      </c>
      <c r="G10" s="31">
        <v>6</v>
      </c>
      <c r="H10" s="31">
        <f t="shared" si="0"/>
        <v>8</v>
      </c>
      <c r="I10" s="31">
        <f t="shared" si="1"/>
        <v>5</v>
      </c>
      <c r="J10" s="89" t="s">
        <v>23</v>
      </c>
      <c r="K10" s="32">
        <f>'Parametre ve Katsayılar'!B2</f>
        <v>1</v>
      </c>
      <c r="L10" s="31">
        <f t="shared" si="2"/>
        <v>5</v>
      </c>
      <c r="M10" s="31">
        <f t="shared" si="3"/>
        <v>8</v>
      </c>
      <c r="O10" s="24"/>
      <c r="P10" s="24"/>
    </row>
    <row r="11" spans="1:16" ht="15">
      <c r="A11" s="131" t="s">
        <v>180</v>
      </c>
      <c r="B11" s="31" t="s">
        <v>12</v>
      </c>
      <c r="C11" s="31" t="s">
        <v>98</v>
      </c>
      <c r="D11" s="31" t="s">
        <v>17</v>
      </c>
      <c r="E11" s="31" t="s">
        <v>18</v>
      </c>
      <c r="F11" s="31">
        <v>2</v>
      </c>
      <c r="G11" s="31">
        <v>6</v>
      </c>
      <c r="H11" s="31">
        <f t="shared" si="0"/>
        <v>8</v>
      </c>
      <c r="I11" s="31">
        <f t="shared" si="1"/>
        <v>5</v>
      </c>
      <c r="J11" s="89" t="s">
        <v>23</v>
      </c>
      <c r="K11" s="32">
        <f>'Parametre ve Katsayılar'!B2</f>
        <v>1</v>
      </c>
      <c r="L11" s="31">
        <f t="shared" si="2"/>
        <v>5</v>
      </c>
      <c r="M11" s="31">
        <f t="shared" si="3"/>
        <v>8</v>
      </c>
      <c r="O11" s="24"/>
      <c r="P11" s="24"/>
    </row>
    <row r="12" spans="1:16" ht="15">
      <c r="A12" s="130" t="s">
        <v>220</v>
      </c>
      <c r="B12" s="100" t="s">
        <v>221</v>
      </c>
      <c r="C12" s="36" t="s">
        <v>99</v>
      </c>
      <c r="D12" s="24" t="s">
        <v>17</v>
      </c>
      <c r="E12" s="24" t="s">
        <v>18</v>
      </c>
      <c r="F12" s="24">
        <v>3</v>
      </c>
      <c r="G12" s="24">
        <v>0</v>
      </c>
      <c r="H12" s="24">
        <f t="shared" si="0"/>
        <v>3</v>
      </c>
      <c r="I12" s="24">
        <f t="shared" si="1"/>
        <v>3</v>
      </c>
      <c r="J12" s="97" t="s">
        <v>30</v>
      </c>
      <c r="K12" s="37">
        <f>'Parametre ve Katsayılar'!B4</f>
        <v>0.5</v>
      </c>
      <c r="L12" s="24">
        <f t="shared" si="2"/>
        <v>1.5</v>
      </c>
      <c r="M12" s="24">
        <f t="shared" si="3"/>
        <v>1.5</v>
      </c>
      <c r="O12" s="24"/>
      <c r="P12" s="24"/>
    </row>
    <row r="13" spans="1:16" ht="15">
      <c r="A13" s="130" t="s">
        <v>223</v>
      </c>
      <c r="B13" s="100" t="s">
        <v>222</v>
      </c>
      <c r="C13" s="36" t="s">
        <v>98</v>
      </c>
      <c r="D13" s="24" t="s">
        <v>17</v>
      </c>
      <c r="E13" s="24" t="s">
        <v>18</v>
      </c>
      <c r="F13" s="24">
        <v>3</v>
      </c>
      <c r="G13" s="24">
        <v>0</v>
      </c>
      <c r="H13" s="24">
        <f t="shared" si="0"/>
        <v>3</v>
      </c>
      <c r="I13" s="24">
        <f t="shared" si="1"/>
        <v>3</v>
      </c>
      <c r="J13" s="97" t="s">
        <v>30</v>
      </c>
      <c r="K13" s="37">
        <f>'Parametre ve Katsayılar'!B4</f>
        <v>0.5</v>
      </c>
      <c r="L13" s="24">
        <f t="shared" si="2"/>
        <v>1.5</v>
      </c>
      <c r="M13" s="24">
        <f t="shared" si="3"/>
        <v>1.5</v>
      </c>
      <c r="O13" s="24"/>
      <c r="P13" s="24"/>
    </row>
    <row r="14" spans="1:16" ht="15">
      <c r="A14" s="131" t="s">
        <v>421</v>
      </c>
      <c r="B14" s="24" t="s">
        <v>403</v>
      </c>
      <c r="C14" s="36" t="s">
        <v>341</v>
      </c>
      <c r="D14" s="24" t="s">
        <v>17</v>
      </c>
      <c r="E14" s="24"/>
      <c r="F14" s="24">
        <v>3</v>
      </c>
      <c r="G14" s="24">
        <v>0</v>
      </c>
      <c r="H14" s="24">
        <f t="shared" si="0"/>
        <v>3</v>
      </c>
      <c r="I14" s="24">
        <f t="shared" si="1"/>
        <v>3</v>
      </c>
      <c r="J14" s="97" t="s">
        <v>30</v>
      </c>
      <c r="K14" s="37">
        <f>'Parametre ve Katsayılar'!B4</f>
        <v>0.5</v>
      </c>
      <c r="L14" s="24">
        <f t="shared" si="2"/>
        <v>1.5</v>
      </c>
      <c r="M14" s="24">
        <f t="shared" si="3"/>
        <v>1.5</v>
      </c>
      <c r="O14" s="24"/>
      <c r="P14" s="24"/>
    </row>
    <row r="15" spans="1:16" ht="15">
      <c r="A15" s="24"/>
      <c r="B15" s="24" t="s">
        <v>422</v>
      </c>
      <c r="C15" s="36"/>
      <c r="D15" s="24" t="s">
        <v>17</v>
      </c>
      <c r="E15" s="24"/>
      <c r="F15" s="24">
        <v>0</v>
      </c>
      <c r="G15" s="24">
        <v>0</v>
      </c>
      <c r="H15" s="24">
        <f t="shared" si="0"/>
        <v>0</v>
      </c>
      <c r="I15" s="24">
        <f t="shared" si="1"/>
        <v>0</v>
      </c>
      <c r="J15" s="24" t="s">
        <v>30</v>
      </c>
      <c r="K15" s="37">
        <f>'Parametre ve Katsayılar'!B4</f>
        <v>0.5</v>
      </c>
      <c r="L15" s="24">
        <f t="shared" si="2"/>
        <v>0</v>
      </c>
      <c r="M15" s="24">
        <f t="shared" si="3"/>
        <v>0</v>
      </c>
      <c r="O15" s="24"/>
      <c r="P15" s="24"/>
    </row>
    <row r="16" spans="1:16" ht="15">
      <c r="A16" s="2"/>
      <c r="B16" s="2"/>
      <c r="C16" s="3"/>
      <c r="D16" s="2"/>
      <c r="E16" s="2"/>
      <c r="F16" s="2"/>
      <c r="G16" s="2"/>
      <c r="H16" s="2"/>
      <c r="I16" s="2">
        <f t="shared" si="1"/>
        <v>0</v>
      </c>
      <c r="J16" s="2"/>
      <c r="K16" s="2"/>
      <c r="L16" s="2">
        <f t="shared" si="2"/>
        <v>0</v>
      </c>
      <c r="M16" s="2"/>
      <c r="O16" s="24"/>
      <c r="P16" s="24"/>
    </row>
    <row r="17" spans="1:16" ht="15">
      <c r="A17" s="2"/>
      <c r="B17" s="2"/>
      <c r="C17" s="3"/>
      <c r="D17" s="2"/>
      <c r="E17" s="2"/>
      <c r="F17" s="2"/>
      <c r="G17" s="2"/>
      <c r="H17" s="2"/>
      <c r="I17" s="2">
        <f t="shared" si="1"/>
        <v>0</v>
      </c>
      <c r="J17" s="2"/>
      <c r="K17" s="2"/>
      <c r="L17" s="2">
        <f t="shared" si="2"/>
        <v>0</v>
      </c>
      <c r="M17" s="2"/>
      <c r="O17" s="24"/>
      <c r="P17" s="24"/>
    </row>
    <row r="18" spans="1:16" ht="15">
      <c r="A18" s="2"/>
      <c r="B18" s="2"/>
      <c r="C18" s="3"/>
      <c r="D18" s="2"/>
      <c r="E18" s="2"/>
      <c r="F18" s="2"/>
      <c r="G18" s="2"/>
      <c r="H18" s="2"/>
      <c r="I18" s="2">
        <f t="shared" si="1"/>
        <v>0</v>
      </c>
      <c r="J18" s="2"/>
      <c r="K18" s="2"/>
      <c r="L18" s="2">
        <f t="shared" si="2"/>
        <v>0</v>
      </c>
      <c r="M18" s="2"/>
      <c r="O18" s="24"/>
      <c r="P18" s="24"/>
    </row>
    <row r="19" spans="1:16" ht="15">
      <c r="A19" s="2"/>
      <c r="B19" s="2"/>
      <c r="C19" s="3"/>
      <c r="D19" s="2"/>
      <c r="E19" s="2"/>
      <c r="F19" s="2"/>
      <c r="G19" s="2"/>
      <c r="H19" s="2"/>
      <c r="I19" s="2">
        <f t="shared" si="1"/>
        <v>0</v>
      </c>
      <c r="J19" s="2"/>
      <c r="K19" s="2"/>
      <c r="L19" s="2">
        <f t="shared" si="2"/>
        <v>0</v>
      </c>
      <c r="M19" s="2"/>
      <c r="O19" s="24"/>
      <c r="P19" s="24"/>
    </row>
    <row r="20" spans="1:16" ht="15">
      <c r="A20" s="2"/>
      <c r="B20" s="2"/>
      <c r="C20" s="3"/>
      <c r="D20" s="2"/>
      <c r="E20" s="2"/>
      <c r="F20" s="2"/>
      <c r="G20" s="2"/>
      <c r="H20" s="2"/>
      <c r="I20" s="2">
        <f t="shared" si="1"/>
        <v>0</v>
      </c>
      <c r="J20" s="2"/>
      <c r="K20" s="2"/>
      <c r="L20" s="2">
        <f t="shared" si="2"/>
        <v>0</v>
      </c>
      <c r="M20" s="2"/>
      <c r="O20" s="24"/>
      <c r="P20" s="24"/>
    </row>
    <row r="21" spans="1:16" ht="15">
      <c r="A21" s="2"/>
      <c r="B21" s="2"/>
      <c r="C21" s="10" t="s">
        <v>199</v>
      </c>
      <c r="D21" s="29"/>
      <c r="E21" s="29"/>
      <c r="F21" s="29"/>
      <c r="G21" s="29"/>
      <c r="H21" s="10">
        <f>SUM(H3:H11)</f>
        <v>40</v>
      </c>
      <c r="I21" s="10">
        <f>SUM(I3:I11)</f>
        <v>28</v>
      </c>
      <c r="J21" s="29"/>
      <c r="K21" s="30"/>
      <c r="L21" s="28">
        <f>SUM(L3:L11)</f>
        <v>28</v>
      </c>
      <c r="M21" s="28">
        <f>SUM(M3:M11)</f>
        <v>40</v>
      </c>
      <c r="O21" s="24"/>
      <c r="P21" s="24"/>
    </row>
    <row r="22" spans="1:16" ht="15.75" thickBot="1">
      <c r="A22" s="2"/>
      <c r="B22" s="5"/>
      <c r="C22" s="47" t="s">
        <v>200</v>
      </c>
      <c r="D22" s="48"/>
      <c r="E22" s="48"/>
      <c r="F22" s="48"/>
      <c r="G22" s="48"/>
      <c r="H22" s="47">
        <f>SUM(H12:H20)</f>
        <v>9</v>
      </c>
      <c r="I22" s="47">
        <f>SUM(I12:I20)</f>
        <v>9</v>
      </c>
      <c r="J22" s="48"/>
      <c r="K22" s="50"/>
      <c r="L22" s="49">
        <f>SUM(L12:L20)</f>
        <v>4.5</v>
      </c>
      <c r="M22" s="49">
        <f>SUM(M12:M20)</f>
        <v>4.5</v>
      </c>
      <c r="O22" s="24"/>
      <c r="P22" s="24"/>
    </row>
    <row r="23" spans="1:16" ht="15">
      <c r="A23" s="17"/>
      <c r="B23" s="17"/>
      <c r="C23" s="10" t="s">
        <v>19</v>
      </c>
      <c r="D23" s="10"/>
      <c r="E23" s="10"/>
      <c r="F23" s="10"/>
      <c r="G23" s="10"/>
      <c r="H23" s="10">
        <f>H21+H22</f>
        <v>49</v>
      </c>
      <c r="I23" s="10">
        <f>I21+I22</f>
        <v>37</v>
      </c>
      <c r="J23" s="10"/>
      <c r="K23" s="10"/>
      <c r="L23" s="28">
        <f>L21+L22</f>
        <v>32.5</v>
      </c>
      <c r="M23" s="28">
        <f>M21+M22</f>
        <v>44.5</v>
      </c>
      <c r="O23" s="24"/>
      <c r="P23" s="24"/>
    </row>
    <row r="24" spans="1:16" ht="45">
      <c r="A24" s="6"/>
      <c r="B24" s="7"/>
      <c r="C24" s="8"/>
      <c r="D24" s="6"/>
      <c r="E24" s="6"/>
      <c r="F24" s="6"/>
      <c r="G24" s="6"/>
      <c r="H24" s="8" t="s">
        <v>186</v>
      </c>
      <c r="I24" s="8" t="s">
        <v>188</v>
      </c>
      <c r="J24" s="6"/>
      <c r="K24" s="6"/>
      <c r="L24" s="8" t="s">
        <v>190</v>
      </c>
      <c r="M24" s="8" t="s">
        <v>193</v>
      </c>
      <c r="O24" s="24"/>
      <c r="P24" s="24"/>
    </row>
    <row r="25" spans="1:16" ht="15.75" thickBot="1">
      <c r="A25" s="6"/>
      <c r="B25" s="7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O25" s="51"/>
      <c r="P25" s="51"/>
    </row>
    <row r="26" spans="1:16" s="13" customFormat="1" ht="15">
      <c r="A26" s="1" t="s">
        <v>7</v>
      </c>
      <c r="B26" s="5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8"/>
      <c r="O26" s="9"/>
      <c r="P26" s="9">
        <f>SUM(P3:P25)</f>
        <v>4</v>
      </c>
    </row>
    <row r="27" spans="1:16" ht="45">
      <c r="A27" s="35" t="s">
        <v>1</v>
      </c>
      <c r="B27" s="35" t="s">
        <v>3</v>
      </c>
      <c r="C27" s="35" t="s">
        <v>11</v>
      </c>
      <c r="D27" s="35" t="s">
        <v>24</v>
      </c>
      <c r="E27" s="35" t="s">
        <v>9</v>
      </c>
      <c r="F27" s="35" t="s">
        <v>4</v>
      </c>
      <c r="G27" s="35" t="s">
        <v>8</v>
      </c>
      <c r="H27" s="35" t="s">
        <v>186</v>
      </c>
      <c r="I27" s="35" t="s">
        <v>5</v>
      </c>
      <c r="J27" s="35" t="s">
        <v>6</v>
      </c>
      <c r="K27" s="35" t="s">
        <v>49</v>
      </c>
      <c r="L27" s="35" t="s">
        <v>191</v>
      </c>
      <c r="M27" s="35" t="s">
        <v>192</v>
      </c>
      <c r="O27" s="6"/>
      <c r="P27" s="6"/>
    </row>
    <row r="28" spans="1:16" ht="15">
      <c r="A28" s="111" t="s">
        <v>344</v>
      </c>
      <c r="B28" s="111" t="s">
        <v>123</v>
      </c>
      <c r="C28" s="111" t="s">
        <v>98</v>
      </c>
      <c r="D28" s="111" t="s">
        <v>17</v>
      </c>
      <c r="E28" s="111" t="s">
        <v>27</v>
      </c>
      <c r="F28" s="31">
        <v>3</v>
      </c>
      <c r="G28" s="31">
        <v>0</v>
      </c>
      <c r="H28" s="31">
        <f aca="true" t="shared" si="4" ref="H28:H50">F28+G28</f>
        <v>3</v>
      </c>
      <c r="I28" s="31">
        <f aca="true" t="shared" si="5" ref="I28:I50">F28+(G28/2)</f>
        <v>3</v>
      </c>
      <c r="J28" s="89" t="s">
        <v>23</v>
      </c>
      <c r="K28" s="32">
        <f>'Parametre ve Katsayılar'!B3</f>
        <v>0.75</v>
      </c>
      <c r="L28" s="31">
        <f aca="true" t="shared" si="6" ref="L28:L50">I28*K28</f>
        <v>2.25</v>
      </c>
      <c r="M28" s="31">
        <f aca="true" t="shared" si="7" ref="M28:M46">H28*K28</f>
        <v>2.25</v>
      </c>
      <c r="O28" s="6"/>
      <c r="P28" s="6"/>
    </row>
    <row r="29" spans="1:16" ht="15">
      <c r="A29" s="111" t="s">
        <v>369</v>
      </c>
      <c r="B29" s="111" t="s">
        <v>287</v>
      </c>
      <c r="C29" s="111" t="s">
        <v>99</v>
      </c>
      <c r="D29" s="111" t="s">
        <v>268</v>
      </c>
      <c r="E29" s="111"/>
      <c r="F29" s="31">
        <v>3</v>
      </c>
      <c r="G29" s="31">
        <v>0</v>
      </c>
      <c r="H29" s="31">
        <f t="shared" si="4"/>
        <v>3</v>
      </c>
      <c r="I29" s="31">
        <f t="shared" si="5"/>
        <v>3</v>
      </c>
      <c r="J29" s="89" t="s">
        <v>23</v>
      </c>
      <c r="K29" s="32">
        <f>'Parametre ve Katsayılar'!B3</f>
        <v>0.75</v>
      </c>
      <c r="L29" s="31">
        <f t="shared" si="6"/>
        <v>2.25</v>
      </c>
      <c r="M29" s="31">
        <f t="shared" si="7"/>
        <v>2.25</v>
      </c>
      <c r="O29" s="6"/>
      <c r="P29" s="6"/>
    </row>
    <row r="30" spans="1:16" ht="15">
      <c r="A30" s="111" t="s">
        <v>369</v>
      </c>
      <c r="B30" s="111" t="s">
        <v>287</v>
      </c>
      <c r="C30" s="111" t="s">
        <v>97</v>
      </c>
      <c r="D30" s="111" t="s">
        <v>268</v>
      </c>
      <c r="E30" s="111"/>
      <c r="F30" s="31">
        <v>3</v>
      </c>
      <c r="G30" s="31">
        <v>0</v>
      </c>
      <c r="H30" s="31">
        <f t="shared" si="4"/>
        <v>3</v>
      </c>
      <c r="I30" s="31">
        <f t="shared" si="5"/>
        <v>3</v>
      </c>
      <c r="J30" s="89" t="s">
        <v>23</v>
      </c>
      <c r="K30" s="32">
        <f>'Parametre ve Katsayılar'!B3</f>
        <v>0.75</v>
      </c>
      <c r="L30" s="31">
        <f t="shared" si="6"/>
        <v>2.25</v>
      </c>
      <c r="M30" s="31">
        <f t="shared" si="7"/>
        <v>2.25</v>
      </c>
      <c r="O30" s="6"/>
      <c r="P30" s="6"/>
    </row>
    <row r="31" spans="1:16" ht="15">
      <c r="A31" s="111" t="s">
        <v>369</v>
      </c>
      <c r="B31" s="111" t="s">
        <v>287</v>
      </c>
      <c r="C31" s="111" t="s">
        <v>98</v>
      </c>
      <c r="D31" s="111" t="s">
        <v>268</v>
      </c>
      <c r="E31" s="111"/>
      <c r="F31" s="31">
        <v>3</v>
      </c>
      <c r="G31" s="31">
        <v>0</v>
      </c>
      <c r="H31" s="31">
        <f t="shared" si="4"/>
        <v>3</v>
      </c>
      <c r="I31" s="31">
        <f t="shared" si="5"/>
        <v>3</v>
      </c>
      <c r="J31" s="89" t="s">
        <v>23</v>
      </c>
      <c r="K31" s="32">
        <f>'Parametre ve Katsayılar'!B3</f>
        <v>0.75</v>
      </c>
      <c r="L31" s="31">
        <f t="shared" si="6"/>
        <v>2.25</v>
      </c>
      <c r="M31" s="31">
        <f t="shared" si="7"/>
        <v>2.25</v>
      </c>
      <c r="O31" s="1"/>
      <c r="P31" s="1"/>
    </row>
    <row r="32" spans="1:16" ht="18" customHeight="1">
      <c r="A32" s="111" t="s">
        <v>369</v>
      </c>
      <c r="B32" s="111" t="s">
        <v>287</v>
      </c>
      <c r="C32" s="111" t="s">
        <v>96</v>
      </c>
      <c r="D32" s="111" t="s">
        <v>268</v>
      </c>
      <c r="E32" s="111"/>
      <c r="F32" s="31">
        <v>3</v>
      </c>
      <c r="G32" s="31">
        <v>0</v>
      </c>
      <c r="H32" s="31">
        <f t="shared" si="4"/>
        <v>3</v>
      </c>
      <c r="I32" s="31">
        <f t="shared" si="5"/>
        <v>3</v>
      </c>
      <c r="J32" s="89" t="s">
        <v>23</v>
      </c>
      <c r="K32" s="32">
        <f>'Parametre ve Katsayılar'!B3</f>
        <v>0.75</v>
      </c>
      <c r="L32" s="31">
        <f t="shared" si="6"/>
        <v>2.25</v>
      </c>
      <c r="M32" s="31">
        <f t="shared" si="7"/>
        <v>2.25</v>
      </c>
      <c r="O32" s="20" t="s">
        <v>58</v>
      </c>
      <c r="P32" s="19"/>
    </row>
    <row r="33" spans="1:16" ht="15">
      <c r="A33" s="111" t="s">
        <v>370</v>
      </c>
      <c r="B33" s="111" t="s">
        <v>288</v>
      </c>
      <c r="C33" s="111" t="s">
        <v>99</v>
      </c>
      <c r="D33" s="111" t="s">
        <v>268</v>
      </c>
      <c r="E33" s="111"/>
      <c r="F33" s="31">
        <v>3</v>
      </c>
      <c r="G33" s="31">
        <v>0</v>
      </c>
      <c r="H33" s="31">
        <f t="shared" si="4"/>
        <v>3</v>
      </c>
      <c r="I33" s="31">
        <f t="shared" si="5"/>
        <v>3</v>
      </c>
      <c r="J33" s="89" t="s">
        <v>23</v>
      </c>
      <c r="K33" s="32">
        <f>'Parametre ve Katsayılar'!B3</f>
        <v>0.75</v>
      </c>
      <c r="L33" s="31">
        <f t="shared" si="6"/>
        <v>2.25</v>
      </c>
      <c r="M33" s="31">
        <f t="shared" si="7"/>
        <v>2.25</v>
      </c>
      <c r="O33" s="24" t="s">
        <v>100</v>
      </c>
      <c r="P33" s="24">
        <v>1</v>
      </c>
    </row>
    <row r="34" spans="1:16" ht="15">
      <c r="A34" s="111" t="s">
        <v>370</v>
      </c>
      <c r="B34" s="111" t="s">
        <v>288</v>
      </c>
      <c r="C34" s="111" t="s">
        <v>97</v>
      </c>
      <c r="D34" s="111" t="s">
        <v>268</v>
      </c>
      <c r="E34" s="111"/>
      <c r="F34" s="31">
        <v>3</v>
      </c>
      <c r="G34" s="31">
        <v>0</v>
      </c>
      <c r="H34" s="31">
        <f t="shared" si="4"/>
        <v>3</v>
      </c>
      <c r="I34" s="31">
        <f t="shared" si="5"/>
        <v>3</v>
      </c>
      <c r="J34" s="89" t="s">
        <v>23</v>
      </c>
      <c r="K34" s="32">
        <f>'Parametre ve Katsayılar'!B3</f>
        <v>0.75</v>
      </c>
      <c r="L34" s="31">
        <f t="shared" si="6"/>
        <v>2.25</v>
      </c>
      <c r="M34" s="31">
        <f t="shared" si="7"/>
        <v>2.25</v>
      </c>
      <c r="O34" s="24" t="s">
        <v>101</v>
      </c>
      <c r="P34" s="24">
        <v>1</v>
      </c>
    </row>
    <row r="35" spans="1:16" ht="15">
      <c r="A35" s="111" t="s">
        <v>370</v>
      </c>
      <c r="B35" s="111" t="s">
        <v>288</v>
      </c>
      <c r="C35" s="111" t="s">
        <v>98</v>
      </c>
      <c r="D35" s="111" t="s">
        <v>268</v>
      </c>
      <c r="E35" s="111"/>
      <c r="F35" s="31">
        <v>3</v>
      </c>
      <c r="G35" s="31">
        <v>0</v>
      </c>
      <c r="H35" s="31">
        <f t="shared" si="4"/>
        <v>3</v>
      </c>
      <c r="I35" s="31">
        <f t="shared" si="5"/>
        <v>3</v>
      </c>
      <c r="J35" s="89" t="s">
        <v>23</v>
      </c>
      <c r="K35" s="32">
        <f>'Parametre ve Katsayılar'!B3</f>
        <v>0.75</v>
      </c>
      <c r="L35" s="31">
        <f t="shared" si="6"/>
        <v>2.25</v>
      </c>
      <c r="M35" s="31">
        <f t="shared" si="7"/>
        <v>2.25</v>
      </c>
      <c r="O35" s="24" t="s">
        <v>102</v>
      </c>
      <c r="P35" s="24">
        <v>1</v>
      </c>
    </row>
    <row r="36" spans="1:16" ht="15">
      <c r="A36" s="111" t="s">
        <v>370</v>
      </c>
      <c r="B36" s="111" t="s">
        <v>288</v>
      </c>
      <c r="C36" s="111" t="s">
        <v>96</v>
      </c>
      <c r="D36" s="111" t="s">
        <v>268</v>
      </c>
      <c r="E36" s="111"/>
      <c r="F36" s="31">
        <v>3</v>
      </c>
      <c r="G36" s="31">
        <v>0</v>
      </c>
      <c r="H36" s="31">
        <f t="shared" si="4"/>
        <v>3</v>
      </c>
      <c r="I36" s="31">
        <f t="shared" si="5"/>
        <v>3</v>
      </c>
      <c r="J36" s="89" t="s">
        <v>23</v>
      </c>
      <c r="K36" s="32">
        <f>'Parametre ve Katsayılar'!B3</f>
        <v>0.75</v>
      </c>
      <c r="L36" s="31">
        <f t="shared" si="6"/>
        <v>2.25</v>
      </c>
      <c r="M36" s="31">
        <f t="shared" si="7"/>
        <v>2.25</v>
      </c>
      <c r="O36" s="24"/>
      <c r="P36" s="24"/>
    </row>
    <row r="37" spans="1:16" ht="15">
      <c r="A37" s="111" t="s">
        <v>347</v>
      </c>
      <c r="B37" s="111" t="s">
        <v>348</v>
      </c>
      <c r="C37" s="111" t="s">
        <v>98</v>
      </c>
      <c r="D37" s="111" t="s">
        <v>17</v>
      </c>
      <c r="E37" s="111" t="s">
        <v>27</v>
      </c>
      <c r="F37" s="111">
        <v>1</v>
      </c>
      <c r="G37" s="31">
        <v>0</v>
      </c>
      <c r="H37" s="31">
        <f t="shared" si="4"/>
        <v>1</v>
      </c>
      <c r="I37" s="31">
        <f t="shared" si="5"/>
        <v>1</v>
      </c>
      <c r="J37" s="89" t="s">
        <v>23</v>
      </c>
      <c r="K37" s="32">
        <f>'Parametre ve Katsayılar'!B3</f>
        <v>0.75</v>
      </c>
      <c r="L37" s="31">
        <f t="shared" si="6"/>
        <v>0.75</v>
      </c>
      <c r="M37" s="31">
        <f t="shared" si="7"/>
        <v>0.75</v>
      </c>
      <c r="O37" s="24"/>
      <c r="P37" s="24"/>
    </row>
    <row r="38" spans="1:16" ht="15">
      <c r="A38" s="111"/>
      <c r="B38" s="111" t="s">
        <v>435</v>
      </c>
      <c r="C38" s="111" t="s">
        <v>436</v>
      </c>
      <c r="D38" s="111"/>
      <c r="E38" s="111" t="s">
        <v>18</v>
      </c>
      <c r="F38" s="111">
        <v>20</v>
      </c>
      <c r="G38" s="31">
        <v>0</v>
      </c>
      <c r="H38" s="31">
        <f t="shared" si="4"/>
        <v>20</v>
      </c>
      <c r="I38" s="31">
        <f t="shared" si="5"/>
        <v>20</v>
      </c>
      <c r="J38" s="89"/>
      <c r="K38" s="32">
        <f>'Parametre ve Katsayılar'!B6</f>
        <v>0.5</v>
      </c>
      <c r="L38" s="31">
        <f t="shared" si="6"/>
        <v>10</v>
      </c>
      <c r="M38" s="31">
        <f t="shared" si="7"/>
        <v>10</v>
      </c>
      <c r="O38" s="24"/>
      <c r="P38" s="24"/>
    </row>
    <row r="39" spans="1:16" ht="15">
      <c r="A39" s="111"/>
      <c r="B39" s="111" t="s">
        <v>435</v>
      </c>
      <c r="C39" s="111" t="s">
        <v>436</v>
      </c>
      <c r="D39" s="111"/>
      <c r="E39" s="111" t="s">
        <v>27</v>
      </c>
      <c r="F39" s="111">
        <v>23</v>
      </c>
      <c r="G39" s="31">
        <v>0</v>
      </c>
      <c r="H39" s="31">
        <f t="shared" si="4"/>
        <v>23</v>
      </c>
      <c r="I39" s="31">
        <f t="shared" si="5"/>
        <v>23</v>
      </c>
      <c r="J39" s="89"/>
      <c r="K39" s="32">
        <f>'Parametre ve Katsayılar'!B6</f>
        <v>0.5</v>
      </c>
      <c r="L39" s="31">
        <f t="shared" si="6"/>
        <v>11.5</v>
      </c>
      <c r="M39" s="31">
        <f t="shared" si="7"/>
        <v>11.5</v>
      </c>
      <c r="O39" s="24"/>
      <c r="P39" s="24"/>
    </row>
    <row r="40" spans="1:16" ht="15">
      <c r="A40" s="111"/>
      <c r="B40" s="111" t="s">
        <v>437</v>
      </c>
      <c r="C40" s="111" t="s">
        <v>436</v>
      </c>
      <c r="D40" s="111"/>
      <c r="E40" s="111" t="s">
        <v>18</v>
      </c>
      <c r="F40" s="111">
        <v>8</v>
      </c>
      <c r="G40" s="31">
        <v>0</v>
      </c>
      <c r="H40" s="31">
        <f t="shared" si="4"/>
        <v>8</v>
      </c>
      <c r="I40" s="31">
        <f t="shared" si="5"/>
        <v>8</v>
      </c>
      <c r="J40" s="89"/>
      <c r="K40" s="32">
        <f>'Parametre ve Katsayılar'!B6</f>
        <v>0.5</v>
      </c>
      <c r="L40" s="31">
        <f t="shared" si="6"/>
        <v>4</v>
      </c>
      <c r="M40" s="31">
        <f t="shared" si="7"/>
        <v>4</v>
      </c>
      <c r="O40" s="24"/>
      <c r="P40" s="24"/>
    </row>
    <row r="41" spans="1:16" ht="15">
      <c r="A41" s="111"/>
      <c r="B41" s="111" t="s">
        <v>437</v>
      </c>
      <c r="C41" s="111" t="s">
        <v>436</v>
      </c>
      <c r="D41" s="111"/>
      <c r="E41" s="111" t="s">
        <v>27</v>
      </c>
      <c r="F41" s="111">
        <v>7</v>
      </c>
      <c r="G41" s="31">
        <v>0</v>
      </c>
      <c r="H41" s="31">
        <f t="shared" si="4"/>
        <v>7</v>
      </c>
      <c r="I41" s="31">
        <f t="shared" si="5"/>
        <v>7</v>
      </c>
      <c r="J41" s="89"/>
      <c r="K41" s="32">
        <f>'Parametre ve Katsayılar'!B6</f>
        <v>0.5</v>
      </c>
      <c r="L41" s="31">
        <f t="shared" si="6"/>
        <v>3.5</v>
      </c>
      <c r="M41" s="31">
        <f t="shared" si="7"/>
        <v>3.5</v>
      </c>
      <c r="O41" s="24"/>
      <c r="P41" s="24"/>
    </row>
    <row r="42" spans="1:16" ht="30">
      <c r="A42" s="130" t="s">
        <v>257</v>
      </c>
      <c r="B42" s="100" t="s">
        <v>266</v>
      </c>
      <c r="C42" s="36" t="s">
        <v>258</v>
      </c>
      <c r="D42" s="24" t="s">
        <v>268</v>
      </c>
      <c r="E42" s="24"/>
      <c r="F42" s="24">
        <v>3</v>
      </c>
      <c r="G42" s="24">
        <v>0</v>
      </c>
      <c r="H42" s="24">
        <f t="shared" si="4"/>
        <v>3</v>
      </c>
      <c r="I42" s="24">
        <f t="shared" si="5"/>
        <v>3</v>
      </c>
      <c r="J42" s="97" t="s">
        <v>30</v>
      </c>
      <c r="K42" s="37">
        <f>'Parametre ve Katsayılar'!B5</f>
        <v>0.5</v>
      </c>
      <c r="L42" s="24">
        <f t="shared" si="6"/>
        <v>1.5</v>
      </c>
      <c r="M42" s="24">
        <f t="shared" si="7"/>
        <v>1.5</v>
      </c>
      <c r="O42" s="24"/>
      <c r="P42" s="24"/>
    </row>
    <row r="43" spans="1:16" ht="30">
      <c r="A43" s="130" t="s">
        <v>260</v>
      </c>
      <c r="B43" s="100" t="s">
        <v>259</v>
      </c>
      <c r="C43" s="36" t="s">
        <v>258</v>
      </c>
      <c r="D43" s="24" t="s">
        <v>268</v>
      </c>
      <c r="E43" s="24"/>
      <c r="F43" s="24">
        <v>3</v>
      </c>
      <c r="G43" s="24">
        <v>0</v>
      </c>
      <c r="H43" s="24">
        <f t="shared" si="4"/>
        <v>3</v>
      </c>
      <c r="I43" s="24">
        <f t="shared" si="5"/>
        <v>3</v>
      </c>
      <c r="J43" s="97" t="s">
        <v>30</v>
      </c>
      <c r="K43" s="37">
        <f>'Parametre ve Katsayılar'!B5</f>
        <v>0.5</v>
      </c>
      <c r="L43" s="24">
        <f t="shared" si="6"/>
        <v>1.5</v>
      </c>
      <c r="M43" s="24">
        <f t="shared" si="7"/>
        <v>1.5</v>
      </c>
      <c r="O43" s="24"/>
      <c r="P43" s="24"/>
    </row>
    <row r="44" spans="1:16" ht="30">
      <c r="A44" s="130" t="s">
        <v>265</v>
      </c>
      <c r="B44" s="100" t="s">
        <v>267</v>
      </c>
      <c r="C44" s="36" t="s">
        <v>258</v>
      </c>
      <c r="D44" s="24" t="s">
        <v>150</v>
      </c>
      <c r="E44" s="24"/>
      <c r="F44" s="24">
        <v>3</v>
      </c>
      <c r="G44" s="24">
        <v>0</v>
      </c>
      <c r="H44" s="24">
        <f t="shared" si="4"/>
        <v>3</v>
      </c>
      <c r="I44" s="24">
        <f t="shared" si="5"/>
        <v>3</v>
      </c>
      <c r="J44" s="97" t="s">
        <v>30</v>
      </c>
      <c r="K44" s="37">
        <f>'Parametre ve Katsayılar'!B5</f>
        <v>0.5</v>
      </c>
      <c r="L44" s="24">
        <f t="shared" si="6"/>
        <v>1.5</v>
      </c>
      <c r="M44" s="24">
        <f t="shared" si="7"/>
        <v>1.5</v>
      </c>
      <c r="O44" s="24"/>
      <c r="P44" s="24"/>
    </row>
    <row r="45" spans="1:16" ht="15">
      <c r="A45" s="132" t="s">
        <v>342</v>
      </c>
      <c r="B45" s="113" t="s">
        <v>343</v>
      </c>
      <c r="C45" s="113" t="s">
        <v>410</v>
      </c>
      <c r="D45" s="113" t="s">
        <v>17</v>
      </c>
      <c r="E45" s="113" t="s">
        <v>27</v>
      </c>
      <c r="F45" s="24">
        <v>3</v>
      </c>
      <c r="G45" s="24">
        <v>0</v>
      </c>
      <c r="H45" s="24">
        <f t="shared" si="4"/>
        <v>3</v>
      </c>
      <c r="I45" s="24">
        <f t="shared" si="5"/>
        <v>3</v>
      </c>
      <c r="J45" s="97" t="s">
        <v>30</v>
      </c>
      <c r="K45" s="37">
        <f>'Parametre ve Katsayılar'!B5</f>
        <v>0.5</v>
      </c>
      <c r="L45" s="24">
        <f t="shared" si="6"/>
        <v>1.5</v>
      </c>
      <c r="M45" s="24">
        <f t="shared" si="7"/>
        <v>1.5</v>
      </c>
      <c r="O45" s="25"/>
      <c r="P45" s="25"/>
    </row>
    <row r="46" spans="1:16" ht="15">
      <c r="A46" s="132" t="s">
        <v>345</v>
      </c>
      <c r="B46" s="112" t="s">
        <v>346</v>
      </c>
      <c r="C46" s="112" t="s">
        <v>98</v>
      </c>
      <c r="D46" s="112" t="s">
        <v>17</v>
      </c>
      <c r="E46" s="112" t="s">
        <v>27</v>
      </c>
      <c r="F46" s="24">
        <v>3</v>
      </c>
      <c r="G46" s="24">
        <v>0</v>
      </c>
      <c r="H46" s="24">
        <f t="shared" si="4"/>
        <v>3</v>
      </c>
      <c r="I46" s="24">
        <f t="shared" si="5"/>
        <v>3</v>
      </c>
      <c r="J46" s="97" t="s">
        <v>30</v>
      </c>
      <c r="K46" s="37">
        <f>'Parametre ve Katsayılar'!B5</f>
        <v>0.5</v>
      </c>
      <c r="L46" s="24">
        <f t="shared" si="6"/>
        <v>1.5</v>
      </c>
      <c r="M46" s="24">
        <f t="shared" si="7"/>
        <v>1.5</v>
      </c>
      <c r="O46" s="24"/>
      <c r="P46" s="24"/>
    </row>
    <row r="47" spans="1:16" ht="30">
      <c r="A47" s="137"/>
      <c r="B47" s="133" t="s">
        <v>404</v>
      </c>
      <c r="C47" s="134" t="s">
        <v>411</v>
      </c>
      <c r="D47" s="15"/>
      <c r="E47" s="15"/>
      <c r="F47" s="135">
        <v>3</v>
      </c>
      <c r="G47" s="135">
        <v>0</v>
      </c>
      <c r="H47" s="135">
        <f t="shared" si="4"/>
        <v>3</v>
      </c>
      <c r="I47" s="135">
        <f t="shared" si="5"/>
        <v>3</v>
      </c>
      <c r="J47" s="136" t="s">
        <v>30</v>
      </c>
      <c r="K47" s="37">
        <f>'Parametre ve Katsayılar'!B5</f>
        <v>0.5</v>
      </c>
      <c r="L47" s="24">
        <f t="shared" si="6"/>
        <v>1.5</v>
      </c>
      <c r="M47" s="24">
        <f>H47*K47</f>
        <v>1.5</v>
      </c>
      <c r="O47" s="24"/>
      <c r="P47" s="24"/>
    </row>
    <row r="48" spans="1:16" ht="15">
      <c r="A48" s="130"/>
      <c r="B48" s="100" t="s">
        <v>419</v>
      </c>
      <c r="C48" s="36" t="s">
        <v>420</v>
      </c>
      <c r="D48" s="24"/>
      <c r="E48" s="24"/>
      <c r="F48" s="24">
        <v>3</v>
      </c>
      <c r="G48" s="24">
        <v>0</v>
      </c>
      <c r="H48" s="24">
        <f t="shared" si="4"/>
        <v>3</v>
      </c>
      <c r="I48" s="24">
        <f t="shared" si="5"/>
        <v>3</v>
      </c>
      <c r="J48" s="97"/>
      <c r="K48" s="37">
        <f>'Parametre ve Katsayılar'!B5</f>
        <v>0.5</v>
      </c>
      <c r="L48" s="24">
        <f t="shared" si="6"/>
        <v>1.5</v>
      </c>
      <c r="M48" s="24">
        <f>H48*K48</f>
        <v>1.5</v>
      </c>
      <c r="O48" s="24"/>
      <c r="P48" s="24"/>
    </row>
    <row r="49" spans="1:16" ht="15">
      <c r="A49" s="130"/>
      <c r="B49" s="100" t="s">
        <v>423</v>
      </c>
      <c r="C49" s="36" t="s">
        <v>420</v>
      </c>
      <c r="D49" s="24"/>
      <c r="E49" s="24"/>
      <c r="F49" s="24">
        <v>3</v>
      </c>
      <c r="G49" s="24">
        <v>0</v>
      </c>
      <c r="H49" s="24">
        <f t="shared" si="4"/>
        <v>3</v>
      </c>
      <c r="I49" s="24">
        <f t="shared" si="5"/>
        <v>3</v>
      </c>
      <c r="J49" s="97"/>
      <c r="K49" s="37">
        <f>'Parametre ve Katsayılar'!B5</f>
        <v>0.5</v>
      </c>
      <c r="L49" s="24">
        <f t="shared" si="6"/>
        <v>1.5</v>
      </c>
      <c r="M49" s="24">
        <f>H49*K49</f>
        <v>1.5</v>
      </c>
      <c r="O49" s="24"/>
      <c r="P49" s="24"/>
    </row>
    <row r="50" spans="1:16" ht="15">
      <c r="A50" s="100"/>
      <c r="B50" s="100" t="s">
        <v>424</v>
      </c>
      <c r="C50" s="36"/>
      <c r="D50" s="24"/>
      <c r="E50" s="24"/>
      <c r="F50" s="24">
        <v>0</v>
      </c>
      <c r="G50" s="24">
        <v>0</v>
      </c>
      <c r="H50" s="24">
        <f t="shared" si="4"/>
        <v>0</v>
      </c>
      <c r="I50" s="24">
        <f t="shared" si="5"/>
        <v>0</v>
      </c>
      <c r="J50" s="97"/>
      <c r="K50" s="37">
        <f>'Parametre ve Katsayılar'!B5</f>
        <v>0.5</v>
      </c>
      <c r="L50" s="24">
        <f t="shared" si="6"/>
        <v>0</v>
      </c>
      <c r="M50" s="24">
        <f>H50*K50</f>
        <v>0</v>
      </c>
      <c r="O50" s="24"/>
      <c r="P50" s="24"/>
    </row>
    <row r="51" spans="1:16" ht="15">
      <c r="A51" s="101"/>
      <c r="B51" s="101"/>
      <c r="C51" s="102"/>
      <c r="D51" s="103"/>
      <c r="E51" s="103"/>
      <c r="F51" s="103"/>
      <c r="G51" s="103"/>
      <c r="H51" s="103"/>
      <c r="I51" s="103"/>
      <c r="J51" s="104"/>
      <c r="K51" s="39"/>
      <c r="L51" s="103"/>
      <c r="M51" s="103"/>
      <c r="O51" s="24"/>
      <c r="P51" s="24"/>
    </row>
    <row r="52" spans="1:16" ht="15">
      <c r="A52" s="101"/>
      <c r="B52" s="101"/>
      <c r="C52" s="102"/>
      <c r="D52" s="103"/>
      <c r="E52" s="103"/>
      <c r="F52" s="103"/>
      <c r="G52" s="103"/>
      <c r="H52" s="103"/>
      <c r="I52" s="103"/>
      <c r="J52" s="104"/>
      <c r="K52" s="39"/>
      <c r="L52" s="103"/>
      <c r="M52" s="103"/>
      <c r="O52" s="24"/>
      <c r="P52" s="24"/>
    </row>
    <row r="53" spans="1:16" ht="15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O53" s="24"/>
      <c r="P53" s="24"/>
    </row>
    <row r="54" spans="1:16" ht="15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O54" s="24"/>
      <c r="P54" s="24"/>
    </row>
    <row r="55" spans="1:16" ht="1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O55" s="24"/>
      <c r="P55" s="24"/>
    </row>
    <row r="56" spans="3:16" s="2" customFormat="1" ht="15">
      <c r="C56" s="3"/>
      <c r="N56" s="40"/>
      <c r="O56" s="24"/>
      <c r="P56" s="24"/>
    </row>
    <row r="57" spans="3:16" s="2" customFormat="1" ht="15.75" thickBot="1">
      <c r="C57" s="3"/>
      <c r="N57" s="41"/>
      <c r="O57" s="51"/>
      <c r="P57" s="51"/>
    </row>
    <row r="58" spans="1:45" s="9" customFormat="1" ht="1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40"/>
      <c r="O58" s="10"/>
      <c r="P58" s="10">
        <f>SUM(P33:P57)</f>
        <v>3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16" s="6" customFormat="1" ht="30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8"/>
      <c r="P59" s="8" t="s">
        <v>441</v>
      </c>
    </row>
    <row r="60" spans="1:13" ht="15">
      <c r="A60" s="2"/>
      <c r="B60" s="2"/>
      <c r="C60" s="10" t="s">
        <v>199</v>
      </c>
      <c r="D60" s="29"/>
      <c r="E60" s="29"/>
      <c r="F60" s="29"/>
      <c r="G60" s="29"/>
      <c r="H60" s="10">
        <f>SUM(H28:H41)</f>
        <v>86</v>
      </c>
      <c r="I60" s="10">
        <f>SUM(I28:I41)</f>
        <v>86</v>
      </c>
      <c r="J60" s="29"/>
      <c r="K60" s="30"/>
      <c r="L60" s="28">
        <f>SUM(L28:L41)</f>
        <v>50</v>
      </c>
      <c r="M60" s="28">
        <f>SUM(M28:M41)</f>
        <v>50</v>
      </c>
    </row>
    <row r="61" spans="2:16" s="2" customFormat="1" ht="15.75" thickBot="1">
      <c r="B61" s="5"/>
      <c r="C61" s="47" t="s">
        <v>200</v>
      </c>
      <c r="D61" s="48"/>
      <c r="E61" s="48"/>
      <c r="F61" s="48"/>
      <c r="G61" s="48"/>
      <c r="H61" s="47">
        <f>SUM(H42:H59)</f>
        <v>24</v>
      </c>
      <c r="I61" s="47">
        <f>SUM(I42:I59)</f>
        <v>24</v>
      </c>
      <c r="J61" s="48"/>
      <c r="K61" s="50"/>
      <c r="L61" s="49">
        <f>SUM(L42:L59)</f>
        <v>12</v>
      </c>
      <c r="M61" s="49">
        <f>SUM(M42:M59)</f>
        <v>12</v>
      </c>
      <c r="N61" s="6"/>
      <c r="O61" s="16"/>
      <c r="P61" s="14">
        <f>P58+P26</f>
        <v>7</v>
      </c>
    </row>
    <row r="62" spans="1:16" s="3" customFormat="1" ht="30">
      <c r="A62" s="17"/>
      <c r="B62" s="17"/>
      <c r="C62" s="10" t="s">
        <v>19</v>
      </c>
      <c r="D62" s="10"/>
      <c r="E62" s="10"/>
      <c r="F62" s="10"/>
      <c r="G62" s="10"/>
      <c r="H62" s="10">
        <f>H60+H61</f>
        <v>110</v>
      </c>
      <c r="I62" s="10">
        <f>I60+I61</f>
        <v>110</v>
      </c>
      <c r="J62" s="10"/>
      <c r="K62" s="10"/>
      <c r="L62" s="28">
        <f>L60+L61</f>
        <v>62</v>
      </c>
      <c r="M62" s="28">
        <f>M60+M61</f>
        <v>62</v>
      </c>
      <c r="N62" s="8"/>
      <c r="P62" s="3" t="s">
        <v>194</v>
      </c>
    </row>
    <row r="63" spans="1:13" ht="45">
      <c r="A63" s="6"/>
      <c r="B63" s="7"/>
      <c r="C63" s="8"/>
      <c r="D63" s="6"/>
      <c r="E63" s="6"/>
      <c r="F63" s="6"/>
      <c r="G63" s="6"/>
      <c r="H63" s="8" t="s">
        <v>186</v>
      </c>
      <c r="I63" s="8" t="s">
        <v>188</v>
      </c>
      <c r="J63" s="6"/>
      <c r="K63" s="6"/>
      <c r="L63" s="8" t="s">
        <v>190</v>
      </c>
      <c r="M63" s="8" t="s">
        <v>193</v>
      </c>
    </row>
    <row r="65" spans="1:13" ht="15">
      <c r="A65" s="2"/>
      <c r="B65" s="2"/>
      <c r="C65" s="14" t="s">
        <v>50</v>
      </c>
      <c r="D65" s="14"/>
      <c r="E65" s="14"/>
      <c r="F65" s="14"/>
      <c r="G65" s="14"/>
      <c r="H65" s="14">
        <f>H62+H23</f>
        <v>159</v>
      </c>
      <c r="I65" s="14">
        <f>I62+I23</f>
        <v>147</v>
      </c>
      <c r="J65" s="14"/>
      <c r="K65" s="14"/>
      <c r="L65" s="14">
        <f>L62+L23</f>
        <v>94.5</v>
      </c>
      <c r="M65" s="65">
        <f>M62+M23</f>
        <v>106.5</v>
      </c>
    </row>
    <row r="66" spans="1:13" ht="30">
      <c r="A66" s="3"/>
      <c r="B66" s="3"/>
      <c r="C66" s="3"/>
      <c r="D66" s="3"/>
      <c r="E66" s="3"/>
      <c r="F66" s="3"/>
      <c r="G66" s="3"/>
      <c r="H66" s="3" t="s">
        <v>187</v>
      </c>
      <c r="I66" s="3" t="s">
        <v>63</v>
      </c>
      <c r="J66" s="3"/>
      <c r="K66" s="3"/>
      <c r="L66" s="3" t="s">
        <v>191</v>
      </c>
      <c r="M66" s="3" t="s">
        <v>192</v>
      </c>
    </row>
  </sheetData>
  <printOptions/>
  <pageMargins left="0.75" right="0.75" top="1" bottom="0.83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2"/>
  <sheetViews>
    <sheetView zoomScale="75" zoomScaleNormal="75" workbookViewId="0" topLeftCell="C1">
      <selection activeCell="E36" sqref="E36"/>
    </sheetView>
  </sheetViews>
  <sheetFormatPr defaultColWidth="9.140625" defaultRowHeight="12.75"/>
  <cols>
    <col min="1" max="1" width="9.00390625" style="2" customWidth="1"/>
    <col min="2" max="2" width="41.00390625" style="2" customWidth="1"/>
    <col min="3" max="3" width="12.8515625" style="3" bestFit="1" customWidth="1"/>
    <col min="4" max="4" width="8.140625" style="2" customWidth="1"/>
    <col min="5" max="5" width="6.140625" style="2" bestFit="1" customWidth="1"/>
    <col min="6" max="6" width="5.28125" style="2" bestFit="1" customWidth="1"/>
    <col min="7" max="8" width="5.00390625" style="2" customWidth="1"/>
    <col min="9" max="9" width="6.7109375" style="2" bestFit="1" customWidth="1"/>
    <col min="10" max="10" width="4.8515625" style="2" bestFit="1" customWidth="1"/>
    <col min="11" max="11" width="7.140625" style="2" bestFit="1" customWidth="1"/>
    <col min="12" max="12" width="10.28125" style="2" customWidth="1"/>
    <col min="13" max="13" width="10.8515625" style="2" customWidth="1"/>
    <col min="14" max="14" width="10.8515625" style="6" customWidth="1"/>
    <col min="15" max="15" width="17.140625" style="2" customWidth="1"/>
    <col min="16" max="16384" width="9.140625" style="2" customWidth="1"/>
  </cols>
  <sheetData>
    <row r="1" spans="1:14" s="1" customFormat="1" ht="15">
      <c r="A1" s="1" t="s">
        <v>2</v>
      </c>
      <c r="C1" s="4"/>
      <c r="N1" s="38"/>
    </row>
    <row r="2" spans="1:16" s="3" customFormat="1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186</v>
      </c>
      <c r="I2" s="35" t="s">
        <v>5</v>
      </c>
      <c r="J2" s="35" t="s">
        <v>6</v>
      </c>
      <c r="K2" s="35" t="s">
        <v>49</v>
      </c>
      <c r="L2" s="35" t="s">
        <v>191</v>
      </c>
      <c r="M2" s="35" t="s">
        <v>192</v>
      </c>
      <c r="N2" s="8"/>
      <c r="O2" s="19" t="s">
        <v>56</v>
      </c>
      <c r="P2" s="19"/>
    </row>
    <row r="3" spans="1:16" ht="15">
      <c r="A3" s="131" t="s">
        <v>180</v>
      </c>
      <c r="B3" s="31" t="s">
        <v>12</v>
      </c>
      <c r="C3" s="34" t="s">
        <v>13</v>
      </c>
      <c r="D3" s="31" t="s">
        <v>17</v>
      </c>
      <c r="E3" s="31" t="s">
        <v>18</v>
      </c>
      <c r="F3" s="31">
        <v>2</v>
      </c>
      <c r="G3" s="31">
        <v>6</v>
      </c>
      <c r="H3" s="31">
        <f>F3+G3</f>
        <v>8</v>
      </c>
      <c r="I3" s="31">
        <f>F3+(G3/2)</f>
        <v>5</v>
      </c>
      <c r="J3" s="89" t="s">
        <v>23</v>
      </c>
      <c r="K3" s="32">
        <f>'Parametre ve Katsayılar'!B2</f>
        <v>1</v>
      </c>
      <c r="L3" s="32">
        <f>I3*K3</f>
        <v>5</v>
      </c>
      <c r="M3" s="32">
        <f>H3*K3</f>
        <v>8</v>
      </c>
      <c r="N3" s="39"/>
      <c r="O3" s="24" t="s">
        <v>31</v>
      </c>
      <c r="P3" s="24">
        <v>1</v>
      </c>
    </row>
    <row r="4" spans="1:16" ht="15">
      <c r="A4" s="131" t="s">
        <v>180</v>
      </c>
      <c r="B4" s="31" t="s">
        <v>12</v>
      </c>
      <c r="C4" s="34" t="s">
        <v>14</v>
      </c>
      <c r="D4" s="31" t="s">
        <v>17</v>
      </c>
      <c r="E4" s="31" t="s">
        <v>18</v>
      </c>
      <c r="F4" s="31">
        <v>2</v>
      </c>
      <c r="G4" s="31">
        <v>6</v>
      </c>
      <c r="H4" s="31">
        <f aca="true" t="shared" si="0" ref="H4:H19">F4+G4</f>
        <v>8</v>
      </c>
      <c r="I4" s="31">
        <f aca="true" t="shared" si="1" ref="I4:I19">F4+(G4/2)</f>
        <v>5</v>
      </c>
      <c r="J4" s="89" t="s">
        <v>23</v>
      </c>
      <c r="K4" s="32">
        <f>'Parametre ve Katsayılar'!B2</f>
        <v>1</v>
      </c>
      <c r="L4" s="32">
        <f aca="true" t="shared" si="2" ref="L4:L19">I4*K4</f>
        <v>5</v>
      </c>
      <c r="M4" s="32">
        <f aca="true" t="shared" si="3" ref="M4:M19">H4*K4</f>
        <v>8</v>
      </c>
      <c r="N4" s="39"/>
      <c r="O4" s="24" t="s">
        <v>32</v>
      </c>
      <c r="P4" s="24">
        <v>1</v>
      </c>
    </row>
    <row r="5" spans="1:16" ht="15">
      <c r="A5" s="131" t="s">
        <v>180</v>
      </c>
      <c r="B5" s="31" t="s">
        <v>12</v>
      </c>
      <c r="C5" s="34" t="s">
        <v>15</v>
      </c>
      <c r="D5" s="31" t="s">
        <v>17</v>
      </c>
      <c r="E5" s="31" t="s">
        <v>18</v>
      </c>
      <c r="F5" s="31">
        <v>2</v>
      </c>
      <c r="G5" s="31">
        <v>6</v>
      </c>
      <c r="H5" s="31">
        <f t="shared" si="0"/>
        <v>8</v>
      </c>
      <c r="I5" s="31">
        <f t="shared" si="1"/>
        <v>5</v>
      </c>
      <c r="J5" s="89" t="s">
        <v>23</v>
      </c>
      <c r="K5" s="32">
        <f>'Parametre ve Katsayılar'!B2</f>
        <v>1</v>
      </c>
      <c r="L5" s="32">
        <f t="shared" si="2"/>
        <v>5</v>
      </c>
      <c r="M5" s="32">
        <f t="shared" si="3"/>
        <v>8</v>
      </c>
      <c r="N5" s="39"/>
      <c r="O5" s="24" t="s">
        <v>22</v>
      </c>
      <c r="P5" s="24">
        <v>1</v>
      </c>
    </row>
    <row r="6" spans="1:16" ht="15">
      <c r="A6" s="131"/>
      <c r="B6" s="31" t="s">
        <v>141</v>
      </c>
      <c r="C6" s="34" t="s">
        <v>16</v>
      </c>
      <c r="D6" s="31" t="s">
        <v>17</v>
      </c>
      <c r="E6" s="31" t="s">
        <v>18</v>
      </c>
      <c r="F6" s="31">
        <v>2</v>
      </c>
      <c r="G6" s="31">
        <v>6</v>
      </c>
      <c r="H6" s="31">
        <f t="shared" si="0"/>
        <v>8</v>
      </c>
      <c r="I6" s="31">
        <f t="shared" si="1"/>
        <v>5</v>
      </c>
      <c r="J6" s="89" t="s">
        <v>23</v>
      </c>
      <c r="K6" s="32">
        <f>'Parametre ve Katsayılar'!B2</f>
        <v>1</v>
      </c>
      <c r="L6" s="32">
        <f t="shared" si="2"/>
        <v>5</v>
      </c>
      <c r="M6" s="32">
        <f t="shared" si="3"/>
        <v>8</v>
      </c>
      <c r="N6" s="39"/>
      <c r="O6" s="24" t="s">
        <v>13</v>
      </c>
      <c r="P6" s="24">
        <v>1</v>
      </c>
    </row>
    <row r="7" spans="1:16" ht="15">
      <c r="A7" s="131" t="s">
        <v>180</v>
      </c>
      <c r="B7" s="31" t="s">
        <v>12</v>
      </c>
      <c r="C7" s="34" t="s">
        <v>33</v>
      </c>
      <c r="D7" s="31" t="s">
        <v>17</v>
      </c>
      <c r="E7" s="31" t="s">
        <v>18</v>
      </c>
      <c r="F7" s="31">
        <v>2</v>
      </c>
      <c r="G7" s="31">
        <v>6</v>
      </c>
      <c r="H7" s="31">
        <f t="shared" si="0"/>
        <v>8</v>
      </c>
      <c r="I7" s="31">
        <f t="shared" si="1"/>
        <v>5</v>
      </c>
      <c r="J7" s="89" t="s">
        <v>23</v>
      </c>
      <c r="K7" s="32">
        <f>'Parametre ve Katsayılar'!B2</f>
        <v>1</v>
      </c>
      <c r="L7" s="32">
        <f t="shared" si="2"/>
        <v>5</v>
      </c>
      <c r="M7" s="32">
        <f t="shared" si="3"/>
        <v>8</v>
      </c>
      <c r="N7" s="39"/>
      <c r="O7" s="24" t="s">
        <v>33</v>
      </c>
      <c r="P7" s="24">
        <v>1</v>
      </c>
    </row>
    <row r="8" spans="1:16" ht="15">
      <c r="A8" s="31" t="s">
        <v>179</v>
      </c>
      <c r="B8" s="31" t="s">
        <v>20</v>
      </c>
      <c r="C8" s="34" t="s">
        <v>14</v>
      </c>
      <c r="D8" s="31" t="s">
        <v>17</v>
      </c>
      <c r="E8" s="31" t="s">
        <v>18</v>
      </c>
      <c r="F8" s="31">
        <v>2</v>
      </c>
      <c r="G8" s="31">
        <v>0</v>
      </c>
      <c r="H8" s="31">
        <f t="shared" si="0"/>
        <v>2</v>
      </c>
      <c r="I8" s="31">
        <f t="shared" si="1"/>
        <v>2</v>
      </c>
      <c r="J8" s="89" t="s">
        <v>23</v>
      </c>
      <c r="K8" s="32">
        <f>'Parametre ve Katsayılar'!B2</f>
        <v>1</v>
      </c>
      <c r="L8" s="32">
        <f t="shared" si="2"/>
        <v>2</v>
      </c>
      <c r="M8" s="32">
        <f t="shared" si="3"/>
        <v>2</v>
      </c>
      <c r="N8" s="39"/>
      <c r="O8" s="24" t="s">
        <v>14</v>
      </c>
      <c r="P8" s="24">
        <v>1</v>
      </c>
    </row>
    <row r="9" spans="1:16" ht="15">
      <c r="A9" s="31" t="s">
        <v>179</v>
      </c>
      <c r="B9" s="31" t="s">
        <v>20</v>
      </c>
      <c r="C9" s="34" t="s">
        <v>15</v>
      </c>
      <c r="D9" s="31" t="s">
        <v>17</v>
      </c>
      <c r="E9" s="31" t="s">
        <v>18</v>
      </c>
      <c r="F9" s="31">
        <v>2</v>
      </c>
      <c r="G9" s="31">
        <v>0</v>
      </c>
      <c r="H9" s="31">
        <f t="shared" si="0"/>
        <v>2</v>
      </c>
      <c r="I9" s="31">
        <f t="shared" si="1"/>
        <v>2</v>
      </c>
      <c r="J9" s="89" t="s">
        <v>23</v>
      </c>
      <c r="K9" s="32">
        <f>'Parametre ve Katsayılar'!B2</f>
        <v>1</v>
      </c>
      <c r="L9" s="32">
        <f t="shared" si="2"/>
        <v>2</v>
      </c>
      <c r="M9" s="32">
        <f t="shared" si="3"/>
        <v>2</v>
      </c>
      <c r="N9" s="39"/>
      <c r="O9" s="24" t="s">
        <v>15</v>
      </c>
      <c r="P9" s="24">
        <v>1</v>
      </c>
    </row>
    <row r="10" spans="1:16" ht="15">
      <c r="A10" s="31" t="s">
        <v>178</v>
      </c>
      <c r="B10" s="31" t="s">
        <v>21</v>
      </c>
      <c r="C10" s="34" t="s">
        <v>22</v>
      </c>
      <c r="D10" s="31" t="s">
        <v>17</v>
      </c>
      <c r="E10" s="31" t="s">
        <v>18</v>
      </c>
      <c r="F10" s="31">
        <v>2</v>
      </c>
      <c r="G10" s="31">
        <v>0</v>
      </c>
      <c r="H10" s="31">
        <f t="shared" si="0"/>
        <v>2</v>
      </c>
      <c r="I10" s="31">
        <f t="shared" si="1"/>
        <v>2</v>
      </c>
      <c r="J10" s="89" t="s">
        <v>23</v>
      </c>
      <c r="K10" s="32">
        <f>'Parametre ve Katsayılar'!B2</f>
        <v>1</v>
      </c>
      <c r="L10" s="32">
        <f t="shared" si="2"/>
        <v>2</v>
      </c>
      <c r="M10" s="32">
        <f t="shared" si="3"/>
        <v>2</v>
      </c>
      <c r="N10" s="39"/>
      <c r="O10" s="24" t="s">
        <v>16</v>
      </c>
      <c r="P10" s="24">
        <v>1</v>
      </c>
    </row>
    <row r="11" spans="1:16" ht="30">
      <c r="A11" s="31" t="s">
        <v>176</v>
      </c>
      <c r="B11" s="31" t="s">
        <v>25</v>
      </c>
      <c r="C11" s="34" t="s">
        <v>29</v>
      </c>
      <c r="D11" s="31" t="s">
        <v>17</v>
      </c>
      <c r="E11" s="31" t="s">
        <v>27</v>
      </c>
      <c r="F11" s="31">
        <v>3</v>
      </c>
      <c r="G11" s="31">
        <v>2</v>
      </c>
      <c r="H11" s="31">
        <f t="shared" si="0"/>
        <v>5</v>
      </c>
      <c r="I11" s="31">
        <f t="shared" si="1"/>
        <v>4</v>
      </c>
      <c r="J11" s="89" t="s">
        <v>23</v>
      </c>
      <c r="K11" s="32">
        <f>'Parametre ve Katsayılar'!B2</f>
        <v>1</v>
      </c>
      <c r="L11" s="32">
        <f t="shared" si="2"/>
        <v>4</v>
      </c>
      <c r="M11" s="32">
        <f t="shared" si="3"/>
        <v>5</v>
      </c>
      <c r="N11" s="39"/>
      <c r="O11" s="24" t="s">
        <v>57</v>
      </c>
      <c r="P11" s="24">
        <v>0</v>
      </c>
    </row>
    <row r="12" spans="1:16" ht="30">
      <c r="A12" s="31" t="s">
        <v>176</v>
      </c>
      <c r="B12" s="31" t="s">
        <v>25</v>
      </c>
      <c r="C12" s="34" t="s">
        <v>28</v>
      </c>
      <c r="D12" s="31" t="s">
        <v>17</v>
      </c>
      <c r="E12" s="31" t="s">
        <v>27</v>
      </c>
      <c r="F12" s="31">
        <v>3</v>
      </c>
      <c r="G12" s="31">
        <v>2</v>
      </c>
      <c r="H12" s="31">
        <f t="shared" si="0"/>
        <v>5</v>
      </c>
      <c r="I12" s="31">
        <f t="shared" si="1"/>
        <v>4</v>
      </c>
      <c r="J12" s="89" t="s">
        <v>23</v>
      </c>
      <c r="K12" s="32">
        <f>'Parametre ve Katsayılar'!B2</f>
        <v>1</v>
      </c>
      <c r="L12" s="32">
        <f t="shared" si="2"/>
        <v>4</v>
      </c>
      <c r="M12" s="32">
        <f t="shared" si="3"/>
        <v>5</v>
      </c>
      <c r="N12" s="39"/>
      <c r="O12" s="24" t="s">
        <v>57</v>
      </c>
      <c r="P12" s="24">
        <v>0</v>
      </c>
    </row>
    <row r="13" spans="1:16" ht="30">
      <c r="A13" s="31" t="s">
        <v>177</v>
      </c>
      <c r="B13" s="31" t="s">
        <v>48</v>
      </c>
      <c r="C13" s="34" t="s">
        <v>26</v>
      </c>
      <c r="D13" s="31" t="s">
        <v>17</v>
      </c>
      <c r="E13" s="31" t="s">
        <v>27</v>
      </c>
      <c r="F13" s="31">
        <v>3</v>
      </c>
      <c r="G13" s="31">
        <v>2</v>
      </c>
      <c r="H13" s="31">
        <f t="shared" si="0"/>
        <v>5</v>
      </c>
      <c r="I13" s="31">
        <f t="shared" si="1"/>
        <v>4</v>
      </c>
      <c r="J13" s="89" t="s">
        <v>23</v>
      </c>
      <c r="K13" s="32">
        <f>'Parametre ve Katsayılar'!B2</f>
        <v>1</v>
      </c>
      <c r="L13" s="32">
        <f t="shared" si="2"/>
        <v>4</v>
      </c>
      <c r="M13" s="32">
        <f t="shared" si="3"/>
        <v>5</v>
      </c>
      <c r="N13" s="39"/>
      <c r="O13" s="25"/>
      <c r="P13" s="25"/>
    </row>
    <row r="14" spans="1:16" ht="15">
      <c r="A14" s="31"/>
      <c r="B14" s="31" t="s">
        <v>142</v>
      </c>
      <c r="C14" s="34" t="s">
        <v>125</v>
      </c>
      <c r="D14" s="31" t="s">
        <v>126</v>
      </c>
      <c r="E14" s="31"/>
      <c r="F14" s="31">
        <v>3</v>
      </c>
      <c r="G14" s="31">
        <v>0</v>
      </c>
      <c r="H14" s="31">
        <f t="shared" si="0"/>
        <v>3</v>
      </c>
      <c r="I14" s="31">
        <f t="shared" si="1"/>
        <v>3</v>
      </c>
      <c r="J14" s="89" t="s">
        <v>23</v>
      </c>
      <c r="K14" s="32">
        <f>'Parametre ve Katsayılar'!B2</f>
        <v>1</v>
      </c>
      <c r="L14" s="32">
        <f t="shared" si="2"/>
        <v>3</v>
      </c>
      <c r="M14" s="32">
        <f t="shared" si="3"/>
        <v>3</v>
      </c>
      <c r="N14" s="39"/>
      <c r="O14" s="24"/>
      <c r="P14" s="24"/>
    </row>
    <row r="15" spans="1:16" ht="15">
      <c r="A15" s="31"/>
      <c r="B15" s="31" t="s">
        <v>143</v>
      </c>
      <c r="C15" s="34" t="s">
        <v>125</v>
      </c>
      <c r="D15" s="31" t="s">
        <v>126</v>
      </c>
      <c r="E15" s="31"/>
      <c r="F15" s="31">
        <v>3</v>
      </c>
      <c r="G15" s="31">
        <v>0</v>
      </c>
      <c r="H15" s="31">
        <f t="shared" si="0"/>
        <v>3</v>
      </c>
      <c r="I15" s="31">
        <f t="shared" si="1"/>
        <v>3</v>
      </c>
      <c r="J15" s="89" t="s">
        <v>23</v>
      </c>
      <c r="K15" s="32">
        <f>'Parametre ve Katsayılar'!B2</f>
        <v>1</v>
      </c>
      <c r="L15" s="32">
        <f t="shared" si="2"/>
        <v>3</v>
      </c>
      <c r="M15" s="32">
        <f t="shared" si="3"/>
        <v>3</v>
      </c>
      <c r="N15" s="39"/>
      <c r="O15" s="24"/>
      <c r="P15" s="24"/>
    </row>
    <row r="16" spans="1:16" ht="15">
      <c r="A16" s="131" t="s">
        <v>181</v>
      </c>
      <c r="B16" s="24" t="s">
        <v>127</v>
      </c>
      <c r="C16" s="36" t="s">
        <v>22</v>
      </c>
      <c r="D16" s="24" t="s">
        <v>17</v>
      </c>
      <c r="E16" s="24" t="s">
        <v>18</v>
      </c>
      <c r="F16" s="24">
        <v>3</v>
      </c>
      <c r="G16" s="24">
        <v>0</v>
      </c>
      <c r="H16" s="24">
        <f t="shared" si="0"/>
        <v>3</v>
      </c>
      <c r="I16" s="24">
        <f t="shared" si="1"/>
        <v>3</v>
      </c>
      <c r="J16" s="97" t="s">
        <v>30</v>
      </c>
      <c r="K16" s="37">
        <f>'Parametre ve Katsayılar'!B4</f>
        <v>0.5</v>
      </c>
      <c r="L16" s="37">
        <f t="shared" si="2"/>
        <v>1.5</v>
      </c>
      <c r="M16" s="37">
        <f t="shared" si="3"/>
        <v>1.5</v>
      </c>
      <c r="N16" s="39"/>
      <c r="O16" s="24"/>
      <c r="P16" s="24"/>
    </row>
    <row r="17" spans="1:16" ht="15">
      <c r="A17" s="24" t="s">
        <v>182</v>
      </c>
      <c r="B17" s="24" t="s">
        <v>128</v>
      </c>
      <c r="C17" s="36" t="s">
        <v>31</v>
      </c>
      <c r="D17" s="24" t="s">
        <v>17</v>
      </c>
      <c r="E17" s="24" t="s">
        <v>18</v>
      </c>
      <c r="F17" s="24">
        <v>0</v>
      </c>
      <c r="G17" s="24">
        <v>0</v>
      </c>
      <c r="H17" s="24">
        <f t="shared" si="0"/>
        <v>0</v>
      </c>
      <c r="I17" s="24">
        <f t="shared" si="1"/>
        <v>0</v>
      </c>
      <c r="J17" s="97" t="s">
        <v>30</v>
      </c>
      <c r="K17" s="37">
        <f>'Parametre ve Katsayılar'!B4</f>
        <v>0.5</v>
      </c>
      <c r="L17" s="37">
        <f t="shared" si="2"/>
        <v>0</v>
      </c>
      <c r="M17" s="37">
        <f t="shared" si="3"/>
        <v>0</v>
      </c>
      <c r="N17" s="39"/>
      <c r="O17" s="24"/>
      <c r="P17" s="24"/>
    </row>
    <row r="18" spans="1:16" ht="15">
      <c r="A18" s="131" t="s">
        <v>184</v>
      </c>
      <c r="B18" s="24" t="s">
        <v>129</v>
      </c>
      <c r="C18" s="36" t="s">
        <v>13</v>
      </c>
      <c r="D18" s="24" t="s">
        <v>17</v>
      </c>
      <c r="E18" s="24" t="s">
        <v>27</v>
      </c>
      <c r="F18" s="24">
        <v>3</v>
      </c>
      <c r="G18" s="24">
        <v>0</v>
      </c>
      <c r="H18" s="24">
        <f t="shared" si="0"/>
        <v>3</v>
      </c>
      <c r="I18" s="24">
        <f t="shared" si="1"/>
        <v>3</v>
      </c>
      <c r="J18" s="97" t="s">
        <v>30</v>
      </c>
      <c r="K18" s="37">
        <f>'Parametre ve Katsayılar'!B4</f>
        <v>0.5</v>
      </c>
      <c r="L18" s="37">
        <f t="shared" si="2"/>
        <v>1.5</v>
      </c>
      <c r="M18" s="37">
        <f t="shared" si="3"/>
        <v>1.5</v>
      </c>
      <c r="N18" s="39"/>
      <c r="O18" s="24"/>
      <c r="P18" s="24"/>
    </row>
    <row r="19" spans="1:16" ht="15">
      <c r="A19" s="24" t="s">
        <v>183</v>
      </c>
      <c r="B19" s="24" t="s">
        <v>130</v>
      </c>
      <c r="C19" s="36" t="s">
        <v>32</v>
      </c>
      <c r="D19" s="24" t="s">
        <v>17</v>
      </c>
      <c r="E19" s="24" t="s">
        <v>18</v>
      </c>
      <c r="F19" s="24">
        <v>0</v>
      </c>
      <c r="G19" s="24">
        <v>0</v>
      </c>
      <c r="H19" s="24">
        <f t="shared" si="0"/>
        <v>0</v>
      </c>
      <c r="I19" s="24">
        <f t="shared" si="1"/>
        <v>0</v>
      </c>
      <c r="J19" s="97" t="s">
        <v>30</v>
      </c>
      <c r="K19" s="37">
        <f>'Parametre ve Katsayılar'!B4</f>
        <v>0.5</v>
      </c>
      <c r="L19" s="37">
        <f t="shared" si="2"/>
        <v>0</v>
      </c>
      <c r="M19" s="37">
        <f t="shared" si="3"/>
        <v>0</v>
      </c>
      <c r="N19" s="39"/>
      <c r="O19" s="24"/>
      <c r="P19" s="24"/>
    </row>
    <row r="20" spans="1:16" s="6" customFormat="1" ht="15">
      <c r="A20" s="26"/>
      <c r="B20" s="26"/>
      <c r="C20" s="46"/>
      <c r="D20" s="26"/>
      <c r="E20" s="26"/>
      <c r="F20" s="26"/>
      <c r="G20" s="26"/>
      <c r="H20" s="26"/>
      <c r="I20" s="26"/>
      <c r="J20" s="26"/>
      <c r="K20" s="45"/>
      <c r="L20" s="45"/>
      <c r="M20" s="45"/>
      <c r="N20" s="45"/>
      <c r="O20" s="24"/>
      <c r="P20" s="24"/>
    </row>
    <row r="21" spans="3:16" ht="15">
      <c r="C21" s="10" t="s">
        <v>199</v>
      </c>
      <c r="D21" s="29"/>
      <c r="E21" s="29"/>
      <c r="F21" s="29"/>
      <c r="G21" s="29"/>
      <c r="H21" s="10">
        <f>SUM(H3:H15)</f>
        <v>67</v>
      </c>
      <c r="I21" s="10">
        <f>SUM(I3:I15)</f>
        <v>49</v>
      </c>
      <c r="J21" s="29"/>
      <c r="K21" s="30"/>
      <c r="L21" s="28">
        <f>SUM(L3:L15)</f>
        <v>49</v>
      </c>
      <c r="M21" s="28">
        <f>SUM(M3:M15)</f>
        <v>67</v>
      </c>
      <c r="N21" s="40"/>
      <c r="O21" s="24"/>
      <c r="P21" s="24"/>
    </row>
    <row r="22" spans="2:16" ht="15.75" thickBot="1">
      <c r="B22" s="5"/>
      <c r="C22" s="47" t="s">
        <v>200</v>
      </c>
      <c r="D22" s="48"/>
      <c r="E22" s="48"/>
      <c r="F22" s="48"/>
      <c r="G22" s="48"/>
      <c r="H22" s="47">
        <f>SUM(H16:H19)</f>
        <v>6</v>
      </c>
      <c r="I22" s="47">
        <f>SUM(I16:I19)</f>
        <v>6</v>
      </c>
      <c r="J22" s="48"/>
      <c r="K22" s="50"/>
      <c r="L22" s="49">
        <f>SUM(L16:L19)</f>
        <v>3</v>
      </c>
      <c r="M22" s="49">
        <f>SUM(M16:M19)</f>
        <v>3</v>
      </c>
      <c r="N22" s="41"/>
      <c r="O22" s="51"/>
      <c r="P22" s="51"/>
    </row>
    <row r="23" spans="1:45" s="9" customFormat="1" ht="15">
      <c r="A23" s="17"/>
      <c r="B23" s="17"/>
      <c r="C23" s="10" t="s">
        <v>19</v>
      </c>
      <c r="D23" s="10"/>
      <c r="E23" s="10"/>
      <c r="F23" s="10"/>
      <c r="G23" s="10"/>
      <c r="H23" s="10">
        <f>H21+H22</f>
        <v>73</v>
      </c>
      <c r="I23" s="10">
        <f>I21+I22</f>
        <v>55</v>
      </c>
      <c r="J23" s="10"/>
      <c r="K23" s="10"/>
      <c r="L23" s="28">
        <f>L21+L22</f>
        <v>52</v>
      </c>
      <c r="M23" s="28">
        <f>M21+M22</f>
        <v>70</v>
      </c>
      <c r="N23" s="40"/>
      <c r="O23" s="10"/>
      <c r="P23" s="10">
        <f>SUM(P3:P22)</f>
        <v>8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2:16" s="6" customFormat="1" ht="30">
      <c r="B24" s="7"/>
      <c r="C24" s="8"/>
      <c r="H24" s="8" t="s">
        <v>186</v>
      </c>
      <c r="I24" s="8" t="s">
        <v>188</v>
      </c>
      <c r="L24" s="8" t="s">
        <v>190</v>
      </c>
      <c r="M24" s="8" t="s">
        <v>193</v>
      </c>
      <c r="N24" s="8"/>
      <c r="P24" s="8" t="s">
        <v>189</v>
      </c>
    </row>
    <row r="25" spans="2:3" s="6" customFormat="1" ht="15">
      <c r="B25" s="7"/>
      <c r="C25" s="8"/>
    </row>
    <row r="26" spans="1:14" s="1" customFormat="1" ht="15">
      <c r="A26" s="1" t="s">
        <v>7</v>
      </c>
      <c r="B26" s="5"/>
      <c r="C26" s="4"/>
      <c r="N26" s="38"/>
    </row>
    <row r="27" spans="1:16" s="3" customFormat="1" ht="45">
      <c r="A27" s="35" t="s">
        <v>1</v>
      </c>
      <c r="B27" s="35" t="s">
        <v>3</v>
      </c>
      <c r="C27" s="35" t="s">
        <v>11</v>
      </c>
      <c r="D27" s="35" t="s">
        <v>24</v>
      </c>
      <c r="E27" s="35" t="s">
        <v>9</v>
      </c>
      <c r="F27" s="35" t="s">
        <v>4</v>
      </c>
      <c r="G27" s="35" t="s">
        <v>8</v>
      </c>
      <c r="H27" s="35" t="s">
        <v>186</v>
      </c>
      <c r="I27" s="35" t="s">
        <v>5</v>
      </c>
      <c r="J27" s="35" t="s">
        <v>6</v>
      </c>
      <c r="K27" s="35" t="s">
        <v>49</v>
      </c>
      <c r="L27" s="35" t="s">
        <v>191</v>
      </c>
      <c r="M27" s="35" t="s">
        <v>192</v>
      </c>
      <c r="N27" s="8"/>
      <c r="O27" s="20" t="s">
        <v>58</v>
      </c>
      <c r="P27" s="19"/>
    </row>
    <row r="28" spans="1:16" ht="15">
      <c r="A28" s="31" t="s">
        <v>34</v>
      </c>
      <c r="B28" s="31" t="s">
        <v>144</v>
      </c>
      <c r="C28" s="34" t="s">
        <v>32</v>
      </c>
      <c r="D28" s="31" t="s">
        <v>43</v>
      </c>
      <c r="E28" s="31" t="s">
        <v>18</v>
      </c>
      <c r="F28" s="31">
        <v>3</v>
      </c>
      <c r="G28" s="31">
        <v>0</v>
      </c>
      <c r="H28" s="31">
        <f>F28+G28</f>
        <v>3</v>
      </c>
      <c r="I28" s="31">
        <f>F28+(G28/2)</f>
        <v>3</v>
      </c>
      <c r="J28" s="89" t="s">
        <v>23</v>
      </c>
      <c r="K28" s="32">
        <f>'Parametre ve Katsayılar'!B3</f>
        <v>0.75</v>
      </c>
      <c r="L28" s="32">
        <f>I28*K28</f>
        <v>2.25</v>
      </c>
      <c r="M28" s="32">
        <f>H28*K28</f>
        <v>2.25</v>
      </c>
      <c r="N28" s="39"/>
      <c r="O28" s="24" t="s">
        <v>59</v>
      </c>
      <c r="P28" s="24">
        <v>1</v>
      </c>
    </row>
    <row r="29" spans="1:16" ht="15">
      <c r="A29" s="31" t="s">
        <v>35</v>
      </c>
      <c r="B29" s="31" t="s">
        <v>36</v>
      </c>
      <c r="C29" s="34" t="s">
        <v>42</v>
      </c>
      <c r="D29" s="31" t="s">
        <v>43</v>
      </c>
      <c r="E29" s="31" t="s">
        <v>18</v>
      </c>
      <c r="F29" s="31">
        <v>3</v>
      </c>
      <c r="G29" s="31">
        <v>0</v>
      </c>
      <c r="H29" s="31">
        <f aca="true" t="shared" si="4" ref="H29:H53">F29+G29</f>
        <v>3</v>
      </c>
      <c r="I29" s="31">
        <f aca="true" t="shared" si="5" ref="I29:I47">F29+(G29/2)</f>
        <v>3</v>
      </c>
      <c r="J29" s="89" t="s">
        <v>23</v>
      </c>
      <c r="K29" s="32">
        <f>'Parametre ve Katsayılar'!B3</f>
        <v>0.75</v>
      </c>
      <c r="L29" s="32">
        <f aca="true" t="shared" si="6" ref="L29:L47">I29*K29</f>
        <v>2.25</v>
      </c>
      <c r="M29" s="32">
        <f aca="true" t="shared" si="7" ref="M29:M55">H29*K29</f>
        <v>2.25</v>
      </c>
      <c r="N29" s="39"/>
      <c r="O29" s="24" t="s">
        <v>60</v>
      </c>
      <c r="P29" s="24">
        <v>1</v>
      </c>
    </row>
    <row r="30" spans="1:16" ht="15">
      <c r="A30" s="31" t="s">
        <v>39</v>
      </c>
      <c r="B30" s="31" t="s">
        <v>47</v>
      </c>
      <c r="C30" s="34" t="s">
        <v>13</v>
      </c>
      <c r="D30" s="31" t="s">
        <v>43</v>
      </c>
      <c r="E30" s="31" t="s">
        <v>18</v>
      </c>
      <c r="F30" s="31">
        <v>3</v>
      </c>
      <c r="G30" s="31">
        <v>0</v>
      </c>
      <c r="H30" s="31">
        <f t="shared" si="4"/>
        <v>3</v>
      </c>
      <c r="I30" s="31">
        <f t="shared" si="5"/>
        <v>3</v>
      </c>
      <c r="J30" s="89" t="s">
        <v>23</v>
      </c>
      <c r="K30" s="32">
        <f>'Parametre ve Katsayılar'!B3</f>
        <v>0.75</v>
      </c>
      <c r="L30" s="32">
        <f t="shared" si="6"/>
        <v>2.25</v>
      </c>
      <c r="M30" s="32">
        <f t="shared" si="7"/>
        <v>2.25</v>
      </c>
      <c r="N30" s="39"/>
      <c r="O30" s="24" t="s">
        <v>61</v>
      </c>
      <c r="P30" s="24">
        <v>1</v>
      </c>
    </row>
    <row r="31" spans="1:16" ht="15">
      <c r="A31" s="31" t="s">
        <v>152</v>
      </c>
      <c r="B31" s="31" t="s">
        <v>132</v>
      </c>
      <c r="C31" s="34" t="s">
        <v>22</v>
      </c>
      <c r="D31" s="31" t="s">
        <v>43</v>
      </c>
      <c r="E31" s="31" t="s">
        <v>27</v>
      </c>
      <c r="F31" s="31">
        <v>3</v>
      </c>
      <c r="G31" s="31">
        <v>0</v>
      </c>
      <c r="H31" s="31">
        <f t="shared" si="4"/>
        <v>3</v>
      </c>
      <c r="I31" s="31">
        <f t="shared" si="5"/>
        <v>3</v>
      </c>
      <c r="J31" s="89" t="s">
        <v>23</v>
      </c>
      <c r="K31" s="32">
        <f>'Parametre ve Katsayılar'!B3</f>
        <v>0.75</v>
      </c>
      <c r="L31" s="32">
        <f t="shared" si="6"/>
        <v>2.25</v>
      </c>
      <c r="M31" s="32">
        <f t="shared" si="7"/>
        <v>2.25</v>
      </c>
      <c r="N31" s="39"/>
      <c r="O31" s="24" t="s">
        <v>62</v>
      </c>
      <c r="P31" s="24">
        <v>1</v>
      </c>
    </row>
    <row r="32" spans="1:16" ht="15">
      <c r="A32" s="31" t="s">
        <v>151</v>
      </c>
      <c r="B32" s="31" t="s">
        <v>153</v>
      </c>
      <c r="C32" s="34" t="s">
        <v>31</v>
      </c>
      <c r="D32" s="31" t="s">
        <v>43</v>
      </c>
      <c r="E32" s="31"/>
      <c r="F32" s="31">
        <v>3</v>
      </c>
      <c r="G32" s="31">
        <v>0</v>
      </c>
      <c r="H32" s="31">
        <f t="shared" si="4"/>
        <v>3</v>
      </c>
      <c r="I32" s="31">
        <f t="shared" si="5"/>
        <v>3</v>
      </c>
      <c r="J32" s="89" t="s">
        <v>23</v>
      </c>
      <c r="K32" s="32">
        <f>'Parametre ve Katsayılar'!B3</f>
        <v>0.75</v>
      </c>
      <c r="L32" s="32">
        <f t="shared" si="6"/>
        <v>2.25</v>
      </c>
      <c r="M32" s="32">
        <f t="shared" si="7"/>
        <v>2.25</v>
      </c>
      <c r="N32" s="39"/>
      <c r="O32" s="24" t="s">
        <v>57</v>
      </c>
      <c r="P32" s="24">
        <v>0</v>
      </c>
    </row>
    <row r="33" spans="1:16" ht="30">
      <c r="A33" s="31" t="s">
        <v>44</v>
      </c>
      <c r="B33" s="31" t="s">
        <v>133</v>
      </c>
      <c r="C33" s="34" t="s">
        <v>134</v>
      </c>
      <c r="D33" s="31" t="s">
        <v>135</v>
      </c>
      <c r="E33" s="31" t="s">
        <v>18</v>
      </c>
      <c r="F33" s="31">
        <v>3</v>
      </c>
      <c r="G33" s="31">
        <v>0</v>
      </c>
      <c r="H33" s="31">
        <f aca="true" t="shared" si="8" ref="H33:H39">F33+G33</f>
        <v>3</v>
      </c>
      <c r="I33" s="31">
        <f aca="true" t="shared" si="9" ref="I33:I39">F33+(G33/2)</f>
        <v>3</v>
      </c>
      <c r="J33" s="89" t="s">
        <v>23</v>
      </c>
      <c r="K33" s="32">
        <f>'Parametre ve Katsayılar'!B3</f>
        <v>0.75</v>
      </c>
      <c r="L33" s="32">
        <f aca="true" t="shared" si="10" ref="L33:L39">I33*K33</f>
        <v>2.25</v>
      </c>
      <c r="M33" s="32">
        <f aca="true" t="shared" si="11" ref="M33:M39">H33*K33</f>
        <v>2.25</v>
      </c>
      <c r="N33" s="39"/>
      <c r="O33" s="24" t="s">
        <v>57</v>
      </c>
      <c r="P33" s="24">
        <v>0</v>
      </c>
    </row>
    <row r="34" spans="1:16" ht="15">
      <c r="A34" s="31" t="s">
        <v>45</v>
      </c>
      <c r="B34" s="31" t="s">
        <v>136</v>
      </c>
      <c r="C34" s="34" t="s">
        <v>22</v>
      </c>
      <c r="D34" s="31" t="s">
        <v>137</v>
      </c>
      <c r="E34" s="31" t="s">
        <v>18</v>
      </c>
      <c r="F34" s="31">
        <v>3</v>
      </c>
      <c r="G34" s="31">
        <v>0</v>
      </c>
      <c r="H34" s="31">
        <f t="shared" si="8"/>
        <v>3</v>
      </c>
      <c r="I34" s="31">
        <f t="shared" si="9"/>
        <v>3</v>
      </c>
      <c r="J34" s="89" t="s">
        <v>23</v>
      </c>
      <c r="K34" s="32">
        <f>'Parametre ve Katsayılar'!B3</f>
        <v>0.75</v>
      </c>
      <c r="L34" s="32">
        <f t="shared" si="10"/>
        <v>2.25</v>
      </c>
      <c r="M34" s="32">
        <f t="shared" si="11"/>
        <v>2.25</v>
      </c>
      <c r="N34" s="39"/>
      <c r="O34" s="24" t="s">
        <v>57</v>
      </c>
      <c r="P34" s="24">
        <v>0</v>
      </c>
    </row>
    <row r="35" spans="1:16" ht="15">
      <c r="A35" s="31"/>
      <c r="B35" s="31" t="s">
        <v>435</v>
      </c>
      <c r="C35" s="34" t="s">
        <v>436</v>
      </c>
      <c r="D35" s="31"/>
      <c r="E35" s="31" t="s">
        <v>18</v>
      </c>
      <c r="F35" s="31">
        <v>28</v>
      </c>
      <c r="G35" s="31">
        <v>0</v>
      </c>
      <c r="H35" s="31">
        <f t="shared" si="8"/>
        <v>28</v>
      </c>
      <c r="I35" s="31">
        <f t="shared" si="9"/>
        <v>28</v>
      </c>
      <c r="J35" s="89"/>
      <c r="K35" s="32">
        <f>'Parametre ve Katsayılar'!B6</f>
        <v>0.5</v>
      </c>
      <c r="L35" s="32">
        <f t="shared" si="10"/>
        <v>14</v>
      </c>
      <c r="M35" s="32">
        <f t="shared" si="11"/>
        <v>14</v>
      </c>
      <c r="N35" s="39"/>
      <c r="O35" s="24"/>
      <c r="P35" s="24"/>
    </row>
    <row r="36" spans="1:16" ht="15">
      <c r="A36" s="31"/>
      <c r="B36" s="31" t="s">
        <v>435</v>
      </c>
      <c r="C36" s="34" t="s">
        <v>436</v>
      </c>
      <c r="D36" s="31"/>
      <c r="E36" s="31" t="s">
        <v>27</v>
      </c>
      <c r="F36" s="31">
        <v>41</v>
      </c>
      <c r="G36" s="31">
        <v>0</v>
      </c>
      <c r="H36" s="31">
        <f t="shared" si="8"/>
        <v>41</v>
      </c>
      <c r="I36" s="31">
        <f t="shared" si="9"/>
        <v>41</v>
      </c>
      <c r="J36" s="89"/>
      <c r="K36" s="32">
        <f>'Parametre ve Katsayılar'!B6</f>
        <v>0.5</v>
      </c>
      <c r="L36" s="32">
        <f t="shared" si="10"/>
        <v>20.5</v>
      </c>
      <c r="M36" s="32">
        <f t="shared" si="11"/>
        <v>20.5</v>
      </c>
      <c r="N36" s="39"/>
      <c r="O36" s="24"/>
      <c r="P36" s="24"/>
    </row>
    <row r="37" spans="1:16" ht="15">
      <c r="A37" s="31"/>
      <c r="B37" s="31" t="s">
        <v>437</v>
      </c>
      <c r="C37" s="34" t="s">
        <v>436</v>
      </c>
      <c r="D37" s="31"/>
      <c r="E37" s="31" t="s">
        <v>18</v>
      </c>
      <c r="F37" s="31">
        <v>20</v>
      </c>
      <c r="G37" s="31">
        <v>0</v>
      </c>
      <c r="H37" s="31">
        <f t="shared" si="8"/>
        <v>20</v>
      </c>
      <c r="I37" s="31">
        <f t="shared" si="9"/>
        <v>20</v>
      </c>
      <c r="J37" s="89"/>
      <c r="K37" s="32">
        <f>'Parametre ve Katsayılar'!B6</f>
        <v>0.5</v>
      </c>
      <c r="L37" s="32">
        <f t="shared" si="10"/>
        <v>10</v>
      </c>
      <c r="M37" s="32">
        <f t="shared" si="11"/>
        <v>10</v>
      </c>
      <c r="N37" s="39"/>
      <c r="O37" s="24"/>
      <c r="P37" s="24"/>
    </row>
    <row r="38" spans="1:16" ht="15">
      <c r="A38" s="31"/>
      <c r="B38" s="31" t="s">
        <v>437</v>
      </c>
      <c r="C38" s="34" t="s">
        <v>436</v>
      </c>
      <c r="D38" s="31"/>
      <c r="E38" s="31" t="s">
        <v>27</v>
      </c>
      <c r="F38" s="31">
        <v>21</v>
      </c>
      <c r="G38" s="31">
        <v>0</v>
      </c>
      <c r="H38" s="31">
        <f t="shared" si="8"/>
        <v>21</v>
      </c>
      <c r="I38" s="31">
        <f t="shared" si="9"/>
        <v>21</v>
      </c>
      <c r="J38" s="89"/>
      <c r="K38" s="32">
        <f>'Parametre ve Katsayılar'!B6</f>
        <v>0.5</v>
      </c>
      <c r="L38" s="32">
        <f t="shared" si="10"/>
        <v>10.5</v>
      </c>
      <c r="M38" s="32">
        <f t="shared" si="11"/>
        <v>10.5</v>
      </c>
      <c r="N38" s="39"/>
      <c r="O38" s="24"/>
      <c r="P38" s="24"/>
    </row>
    <row r="39" spans="1:16" ht="15">
      <c r="A39" s="131" t="s">
        <v>40</v>
      </c>
      <c r="B39" s="24" t="s">
        <v>131</v>
      </c>
      <c r="C39" s="36" t="s">
        <v>15</v>
      </c>
      <c r="D39" s="24" t="s">
        <v>43</v>
      </c>
      <c r="E39" s="24" t="s">
        <v>18</v>
      </c>
      <c r="F39" s="24">
        <v>3</v>
      </c>
      <c r="G39" s="24">
        <v>0</v>
      </c>
      <c r="H39" s="24">
        <f t="shared" si="8"/>
        <v>3</v>
      </c>
      <c r="I39" s="24">
        <f t="shared" si="9"/>
        <v>3</v>
      </c>
      <c r="J39" s="97" t="s">
        <v>30</v>
      </c>
      <c r="K39" s="37">
        <f>'Parametre ve Katsayılar'!B5</f>
        <v>0.5</v>
      </c>
      <c r="L39" s="37">
        <f t="shared" si="10"/>
        <v>1.5</v>
      </c>
      <c r="M39" s="37">
        <f t="shared" si="11"/>
        <v>1.5</v>
      </c>
      <c r="N39" s="39"/>
      <c r="O39" s="24"/>
      <c r="P39" s="24"/>
    </row>
    <row r="40" spans="1:16" ht="30">
      <c r="A40" s="131" t="s">
        <v>155</v>
      </c>
      <c r="B40" s="24" t="s">
        <v>154</v>
      </c>
      <c r="C40" s="36" t="s">
        <v>156</v>
      </c>
      <c r="D40" s="24" t="s">
        <v>43</v>
      </c>
      <c r="E40" s="24"/>
      <c r="F40" s="24">
        <v>3</v>
      </c>
      <c r="G40" s="24">
        <v>0</v>
      </c>
      <c r="H40" s="24">
        <f t="shared" si="4"/>
        <v>3</v>
      </c>
      <c r="I40" s="24">
        <f t="shared" si="5"/>
        <v>3</v>
      </c>
      <c r="J40" s="97" t="s">
        <v>30</v>
      </c>
      <c r="K40" s="37">
        <f>'Parametre ve Katsayılar'!B5</f>
        <v>0.5</v>
      </c>
      <c r="L40" s="37">
        <f t="shared" si="6"/>
        <v>1.5</v>
      </c>
      <c r="M40" s="37">
        <f t="shared" si="7"/>
        <v>1.5</v>
      </c>
      <c r="N40" s="39"/>
      <c r="O40" s="24"/>
      <c r="P40" s="24"/>
    </row>
    <row r="41" spans="1:16" ht="30">
      <c r="A41" s="131" t="s">
        <v>159</v>
      </c>
      <c r="B41" s="52" t="s">
        <v>157</v>
      </c>
      <c r="C41" s="36" t="s">
        <v>158</v>
      </c>
      <c r="D41" s="24" t="s">
        <v>43</v>
      </c>
      <c r="E41" s="24"/>
      <c r="F41" s="24">
        <v>3</v>
      </c>
      <c r="G41" s="24">
        <v>0</v>
      </c>
      <c r="H41" s="24">
        <f t="shared" si="4"/>
        <v>3</v>
      </c>
      <c r="I41" s="24">
        <f t="shared" si="5"/>
        <v>3</v>
      </c>
      <c r="J41" s="97" t="s">
        <v>30</v>
      </c>
      <c r="K41" s="37">
        <f>'Parametre ve Katsayılar'!B5</f>
        <v>0.5</v>
      </c>
      <c r="L41" s="37">
        <f t="shared" si="6"/>
        <v>1.5</v>
      </c>
      <c r="M41" s="37">
        <f t="shared" si="7"/>
        <v>1.5</v>
      </c>
      <c r="N41" s="39"/>
      <c r="O41" s="24"/>
      <c r="P41" s="24"/>
    </row>
    <row r="42" spans="1:16" ht="15">
      <c r="A42" s="131" t="s">
        <v>161</v>
      </c>
      <c r="B42" s="24" t="s">
        <v>160</v>
      </c>
      <c r="C42" s="36" t="s">
        <v>13</v>
      </c>
      <c r="D42" s="24" t="s">
        <v>43</v>
      </c>
      <c r="E42" s="24"/>
      <c r="F42" s="24">
        <v>3</v>
      </c>
      <c r="G42" s="24">
        <v>0</v>
      </c>
      <c r="H42" s="24">
        <f t="shared" si="4"/>
        <v>3</v>
      </c>
      <c r="I42" s="24">
        <f t="shared" si="5"/>
        <v>3</v>
      </c>
      <c r="J42" s="97" t="s">
        <v>30</v>
      </c>
      <c r="K42" s="37">
        <f>'Parametre ve Katsayılar'!B5</f>
        <v>0.5</v>
      </c>
      <c r="L42" s="37">
        <f t="shared" si="6"/>
        <v>1.5</v>
      </c>
      <c r="M42" s="37">
        <f t="shared" si="7"/>
        <v>1.5</v>
      </c>
      <c r="N42" s="39"/>
      <c r="O42" s="24"/>
      <c r="P42" s="24"/>
    </row>
    <row r="43" spans="1:16" ht="15">
      <c r="A43" s="131" t="s">
        <v>163</v>
      </c>
      <c r="B43" s="24" t="s">
        <v>162</v>
      </c>
      <c r="C43" s="36" t="s">
        <v>41</v>
      </c>
      <c r="D43" s="24" t="s">
        <v>43</v>
      </c>
      <c r="E43" s="24"/>
      <c r="F43" s="24">
        <v>3</v>
      </c>
      <c r="G43" s="24">
        <v>0</v>
      </c>
      <c r="H43" s="24">
        <f t="shared" si="4"/>
        <v>3</v>
      </c>
      <c r="I43" s="24">
        <f t="shared" si="5"/>
        <v>3</v>
      </c>
      <c r="J43" s="97" t="s">
        <v>30</v>
      </c>
      <c r="K43" s="37">
        <f>'Parametre ve Katsayılar'!B5</f>
        <v>0.5</v>
      </c>
      <c r="L43" s="37">
        <f t="shared" si="6"/>
        <v>1.5</v>
      </c>
      <c r="M43" s="37">
        <f t="shared" si="7"/>
        <v>1.5</v>
      </c>
      <c r="N43" s="39"/>
      <c r="O43" s="24"/>
      <c r="P43" s="24"/>
    </row>
    <row r="44" spans="1:16" ht="15">
      <c r="A44" s="131" t="s">
        <v>165</v>
      </c>
      <c r="B44" s="24" t="s">
        <v>164</v>
      </c>
      <c r="C44" s="36" t="s">
        <v>166</v>
      </c>
      <c r="D44" s="24" t="s">
        <v>43</v>
      </c>
      <c r="E44" s="24"/>
      <c r="F44" s="24">
        <v>3</v>
      </c>
      <c r="G44" s="24">
        <v>0</v>
      </c>
      <c r="H44" s="24">
        <f t="shared" si="4"/>
        <v>3</v>
      </c>
      <c r="I44" s="24">
        <f t="shared" si="5"/>
        <v>3</v>
      </c>
      <c r="J44" s="97" t="s">
        <v>30</v>
      </c>
      <c r="K44" s="37">
        <f>'Parametre ve Katsayılar'!B5</f>
        <v>0.5</v>
      </c>
      <c r="L44" s="37">
        <f t="shared" si="6"/>
        <v>1.5</v>
      </c>
      <c r="M44" s="37">
        <f t="shared" si="7"/>
        <v>1.5</v>
      </c>
      <c r="N44" s="39"/>
      <c r="O44" s="24"/>
      <c r="P44" s="24"/>
    </row>
    <row r="45" spans="1:16" ht="15">
      <c r="A45" s="24" t="s">
        <v>168</v>
      </c>
      <c r="B45" s="24" t="s">
        <v>167</v>
      </c>
      <c r="C45" s="36" t="s">
        <v>32</v>
      </c>
      <c r="D45" s="24" t="s">
        <v>43</v>
      </c>
      <c r="E45" s="24"/>
      <c r="F45" s="24">
        <v>0</v>
      </c>
      <c r="G45" s="24">
        <v>0</v>
      </c>
      <c r="H45" s="24">
        <f t="shared" si="4"/>
        <v>0</v>
      </c>
      <c r="I45" s="24">
        <f t="shared" si="5"/>
        <v>0</v>
      </c>
      <c r="J45" s="97" t="s">
        <v>30</v>
      </c>
      <c r="K45" s="37">
        <f>'Parametre ve Katsayılar'!B5</f>
        <v>0.5</v>
      </c>
      <c r="L45" s="37">
        <f t="shared" si="6"/>
        <v>0</v>
      </c>
      <c r="M45" s="37">
        <f t="shared" si="7"/>
        <v>0</v>
      </c>
      <c r="N45" s="39"/>
      <c r="O45" s="24"/>
      <c r="P45" s="24"/>
    </row>
    <row r="46" spans="1:16" ht="15">
      <c r="A46" s="131" t="s">
        <v>149</v>
      </c>
      <c r="B46" s="24" t="s">
        <v>148</v>
      </c>
      <c r="C46" s="36" t="s">
        <v>31</v>
      </c>
      <c r="D46" s="24" t="s">
        <v>43</v>
      </c>
      <c r="E46" s="24"/>
      <c r="F46" s="24">
        <v>3</v>
      </c>
      <c r="G46" s="24">
        <v>0</v>
      </c>
      <c r="H46" s="24">
        <f t="shared" si="4"/>
        <v>3</v>
      </c>
      <c r="I46" s="24">
        <f t="shared" si="5"/>
        <v>3</v>
      </c>
      <c r="J46" s="97" t="s">
        <v>30</v>
      </c>
      <c r="K46" s="37">
        <f>'Parametre ve Katsayılar'!B5</f>
        <v>0.5</v>
      </c>
      <c r="L46" s="37">
        <f t="shared" si="6"/>
        <v>1.5</v>
      </c>
      <c r="M46" s="37">
        <f t="shared" si="7"/>
        <v>1.5</v>
      </c>
      <c r="N46" s="39"/>
      <c r="O46" s="24"/>
      <c r="P46" s="24"/>
    </row>
    <row r="47" spans="1:16" ht="15">
      <c r="A47" s="24"/>
      <c r="B47" s="44" t="s">
        <v>173</v>
      </c>
      <c r="C47" s="36" t="s">
        <v>32</v>
      </c>
      <c r="D47" s="24" t="s">
        <v>43</v>
      </c>
      <c r="E47" s="24"/>
      <c r="F47" s="24">
        <v>0</v>
      </c>
      <c r="G47" s="24">
        <v>0</v>
      </c>
      <c r="H47" s="24">
        <f t="shared" si="4"/>
        <v>0</v>
      </c>
      <c r="I47" s="24">
        <f t="shared" si="5"/>
        <v>0</v>
      </c>
      <c r="J47" s="97" t="s">
        <v>30</v>
      </c>
      <c r="K47" s="37">
        <f>'Parametre ve Katsayılar'!B5</f>
        <v>0.5</v>
      </c>
      <c r="L47" s="37">
        <f t="shared" si="6"/>
        <v>0</v>
      </c>
      <c r="M47" s="37">
        <f t="shared" si="7"/>
        <v>0</v>
      </c>
      <c r="N47" s="39"/>
      <c r="O47" s="24"/>
      <c r="P47" s="24"/>
    </row>
    <row r="48" spans="1:16" ht="15">
      <c r="A48" s="24" t="s">
        <v>147</v>
      </c>
      <c r="B48" s="24" t="s">
        <v>146</v>
      </c>
      <c r="C48" s="36" t="s">
        <v>32</v>
      </c>
      <c r="D48" s="24" t="s">
        <v>185</v>
      </c>
      <c r="E48" s="24"/>
      <c r="F48" s="24">
        <v>0</v>
      </c>
      <c r="G48" s="24">
        <v>0</v>
      </c>
      <c r="H48" s="24">
        <f t="shared" si="4"/>
        <v>0</v>
      </c>
      <c r="I48" s="24">
        <f aca="true" t="shared" si="12" ref="I48:I55">F48+(G48/2)</f>
        <v>0</v>
      </c>
      <c r="J48" s="97" t="s">
        <v>30</v>
      </c>
      <c r="K48" s="37">
        <f>'Parametre ve Katsayılar'!B5</f>
        <v>0.5</v>
      </c>
      <c r="L48" s="37">
        <f aca="true" t="shared" si="13" ref="L48:L55">I48*K48</f>
        <v>0</v>
      </c>
      <c r="M48" s="37">
        <f t="shared" si="7"/>
        <v>0</v>
      </c>
      <c r="N48" s="39"/>
      <c r="O48" s="24"/>
      <c r="P48" s="24"/>
    </row>
    <row r="49" spans="1:16" ht="15">
      <c r="A49" s="131" t="s">
        <v>37</v>
      </c>
      <c r="B49" s="24" t="s">
        <v>145</v>
      </c>
      <c r="C49" s="36" t="s">
        <v>41</v>
      </c>
      <c r="D49" s="24" t="s">
        <v>43</v>
      </c>
      <c r="E49" s="24" t="s">
        <v>18</v>
      </c>
      <c r="F49" s="24">
        <v>3</v>
      </c>
      <c r="G49" s="24">
        <v>0</v>
      </c>
      <c r="H49" s="24">
        <f>F49+G49</f>
        <v>3</v>
      </c>
      <c r="I49" s="24">
        <f>F49+(G49/2)</f>
        <v>3</v>
      </c>
      <c r="J49" s="97" t="s">
        <v>30</v>
      </c>
      <c r="K49" s="37">
        <f>'Parametre ve Katsayılar'!B5</f>
        <v>0.5</v>
      </c>
      <c r="L49" s="37">
        <f>I49*K49</f>
        <v>1.5</v>
      </c>
      <c r="M49" s="37">
        <f>H49*K49</f>
        <v>1.5</v>
      </c>
      <c r="N49" s="39"/>
      <c r="O49" s="24"/>
      <c r="P49" s="24"/>
    </row>
    <row r="50" spans="1:16" ht="15">
      <c r="A50" s="131" t="s">
        <v>38</v>
      </c>
      <c r="B50" s="24" t="s">
        <v>46</v>
      </c>
      <c r="C50" s="36" t="s">
        <v>31</v>
      </c>
      <c r="D50" s="24" t="s">
        <v>43</v>
      </c>
      <c r="E50" s="24" t="s">
        <v>18</v>
      </c>
      <c r="F50" s="24">
        <v>3</v>
      </c>
      <c r="G50" s="24">
        <v>0</v>
      </c>
      <c r="H50" s="24">
        <f>F50+G50</f>
        <v>3</v>
      </c>
      <c r="I50" s="24">
        <f>F50+(G50/2)</f>
        <v>3</v>
      </c>
      <c r="J50" s="97" t="s">
        <v>30</v>
      </c>
      <c r="K50" s="37">
        <f>'Parametre ve Katsayılar'!B5</f>
        <v>0.5</v>
      </c>
      <c r="L50" s="37">
        <f>I50*K50</f>
        <v>1.5</v>
      </c>
      <c r="M50" s="37">
        <f>H50*K50</f>
        <v>1.5</v>
      </c>
      <c r="N50" s="39"/>
      <c r="O50" s="24"/>
      <c r="P50" s="24"/>
    </row>
    <row r="51" spans="1:16" ht="15">
      <c r="A51" s="131" t="s">
        <v>170</v>
      </c>
      <c r="B51" s="24" t="s">
        <v>169</v>
      </c>
      <c r="C51" s="36" t="s">
        <v>14</v>
      </c>
      <c r="D51" s="24" t="s">
        <v>137</v>
      </c>
      <c r="E51" s="24"/>
      <c r="F51" s="24">
        <v>3</v>
      </c>
      <c r="G51" s="24">
        <v>0</v>
      </c>
      <c r="H51" s="24">
        <f t="shared" si="4"/>
        <v>3</v>
      </c>
      <c r="I51" s="24">
        <f t="shared" si="12"/>
        <v>3</v>
      </c>
      <c r="J51" s="97" t="s">
        <v>30</v>
      </c>
      <c r="K51" s="37">
        <f>'Parametre ve Katsayılar'!B5</f>
        <v>0.5</v>
      </c>
      <c r="L51" s="37">
        <f t="shared" si="13"/>
        <v>1.5</v>
      </c>
      <c r="M51" s="37">
        <f t="shared" si="7"/>
        <v>1.5</v>
      </c>
      <c r="N51" s="39"/>
      <c r="O51" s="24"/>
      <c r="P51" s="24"/>
    </row>
    <row r="52" spans="1:16" ht="15">
      <c r="A52" s="131" t="s">
        <v>174</v>
      </c>
      <c r="B52" s="24" t="s">
        <v>138</v>
      </c>
      <c r="C52" s="36" t="s">
        <v>22</v>
      </c>
      <c r="D52" s="24" t="s">
        <v>150</v>
      </c>
      <c r="E52" s="24" t="s">
        <v>27</v>
      </c>
      <c r="F52" s="24">
        <v>3</v>
      </c>
      <c r="G52" s="24">
        <v>0</v>
      </c>
      <c r="H52" s="24">
        <f t="shared" si="4"/>
        <v>3</v>
      </c>
      <c r="I52" s="24">
        <f t="shared" si="12"/>
        <v>3</v>
      </c>
      <c r="J52" s="97" t="s">
        <v>30</v>
      </c>
      <c r="K52" s="37">
        <f>'Parametre ve Katsayılar'!B5</f>
        <v>0.5</v>
      </c>
      <c r="L52" s="37">
        <f t="shared" si="13"/>
        <v>1.5</v>
      </c>
      <c r="M52" s="37">
        <f t="shared" si="7"/>
        <v>1.5</v>
      </c>
      <c r="N52" s="39"/>
      <c r="O52" s="24"/>
      <c r="P52" s="24"/>
    </row>
    <row r="53" spans="1:16" ht="15">
      <c r="A53" s="131" t="s">
        <v>172</v>
      </c>
      <c r="B53" s="24" t="s">
        <v>171</v>
      </c>
      <c r="C53" s="36" t="s">
        <v>41</v>
      </c>
      <c r="D53" s="24" t="s">
        <v>150</v>
      </c>
      <c r="E53" s="24"/>
      <c r="F53" s="24">
        <v>3</v>
      </c>
      <c r="G53" s="24">
        <v>0</v>
      </c>
      <c r="H53" s="24">
        <f t="shared" si="4"/>
        <v>3</v>
      </c>
      <c r="I53" s="24">
        <f t="shared" si="12"/>
        <v>3</v>
      </c>
      <c r="J53" s="97" t="s">
        <v>30</v>
      </c>
      <c r="K53" s="37">
        <f>'Parametre ve Katsayılar'!B5</f>
        <v>0.5</v>
      </c>
      <c r="L53" s="37">
        <f t="shared" si="13"/>
        <v>1.5</v>
      </c>
      <c r="M53" s="37">
        <f t="shared" si="7"/>
        <v>1.5</v>
      </c>
      <c r="N53" s="39"/>
      <c r="O53" s="25"/>
      <c r="P53" s="25"/>
    </row>
    <row r="54" spans="1:16" ht="15">
      <c r="A54" s="24" t="s">
        <v>175</v>
      </c>
      <c r="B54" s="24" t="s">
        <v>139</v>
      </c>
      <c r="C54" s="36" t="s">
        <v>22</v>
      </c>
      <c r="D54" s="24" t="s">
        <v>140</v>
      </c>
      <c r="E54" s="24" t="s">
        <v>27</v>
      </c>
      <c r="F54" s="24">
        <v>0</v>
      </c>
      <c r="G54" s="24">
        <v>0</v>
      </c>
      <c r="H54" s="24">
        <f>F54+G54</f>
        <v>0</v>
      </c>
      <c r="I54" s="24">
        <f t="shared" si="12"/>
        <v>0</v>
      </c>
      <c r="J54" s="97" t="s">
        <v>30</v>
      </c>
      <c r="K54" s="37">
        <f>'Parametre ve Katsayılar'!B5</f>
        <v>0.5</v>
      </c>
      <c r="L54" s="37">
        <f t="shared" si="13"/>
        <v>0</v>
      </c>
      <c r="M54" s="37">
        <f t="shared" si="7"/>
        <v>0</v>
      </c>
      <c r="N54" s="39"/>
      <c r="O54" s="24"/>
      <c r="P54" s="24"/>
    </row>
    <row r="55" spans="1:16" ht="15">
      <c r="A55" s="131"/>
      <c r="B55" s="24" t="s">
        <v>414</v>
      </c>
      <c r="C55" s="36" t="s">
        <v>415</v>
      </c>
      <c r="D55" s="24" t="s">
        <v>335</v>
      </c>
      <c r="E55" s="24"/>
      <c r="F55" s="24">
        <v>3</v>
      </c>
      <c r="G55" s="24">
        <v>0</v>
      </c>
      <c r="H55" s="24">
        <f>F55+G55</f>
        <v>3</v>
      </c>
      <c r="I55" s="24">
        <f t="shared" si="12"/>
        <v>3</v>
      </c>
      <c r="J55" s="24"/>
      <c r="K55" s="37">
        <f>'Parametre ve Katsayılar'!B5</f>
        <v>0.5</v>
      </c>
      <c r="L55" s="37">
        <f t="shared" si="13"/>
        <v>1.5</v>
      </c>
      <c r="M55" s="37">
        <f t="shared" si="7"/>
        <v>1.5</v>
      </c>
      <c r="N55" s="42"/>
      <c r="O55" s="24"/>
      <c r="P55" s="24"/>
    </row>
    <row r="56" spans="3:16" ht="15">
      <c r="C56" s="10" t="s">
        <v>199</v>
      </c>
      <c r="D56" s="29"/>
      <c r="E56" s="29"/>
      <c r="F56" s="29"/>
      <c r="G56" s="29"/>
      <c r="H56" s="10">
        <f>SUM(H28:H38)</f>
        <v>131</v>
      </c>
      <c r="I56" s="10">
        <f>SUM(I28:I38)</f>
        <v>131</v>
      </c>
      <c r="J56" s="10"/>
      <c r="K56" s="28"/>
      <c r="L56" s="28">
        <f>SUM(L28:L38)</f>
        <v>70.75</v>
      </c>
      <c r="M56" s="28">
        <f>SUM(M28:M38)</f>
        <v>70.75</v>
      </c>
      <c r="N56" s="40"/>
      <c r="O56" s="24"/>
      <c r="P56" s="24"/>
    </row>
    <row r="57" spans="3:16" ht="15.75" thickBot="1">
      <c r="C57" s="47" t="s">
        <v>200</v>
      </c>
      <c r="D57" s="48"/>
      <c r="E57" s="48"/>
      <c r="F57" s="48"/>
      <c r="G57" s="48"/>
      <c r="H57" s="47">
        <f>SUM(H39:H55)</f>
        <v>39</v>
      </c>
      <c r="I57" s="47">
        <f>SUM(I39:I55)</f>
        <v>39</v>
      </c>
      <c r="J57" s="47"/>
      <c r="K57" s="49"/>
      <c r="L57" s="49">
        <f>SUM(L39:L55)</f>
        <v>19.5</v>
      </c>
      <c r="M57" s="49">
        <f>SUM(M39:M55)</f>
        <v>19.5</v>
      </c>
      <c r="N57" s="41"/>
      <c r="O57" s="51"/>
      <c r="P57" s="51"/>
    </row>
    <row r="58" spans="1:43" s="10" customFormat="1" ht="17.25" customHeight="1">
      <c r="A58" s="17"/>
      <c r="B58" s="17"/>
      <c r="C58" s="10" t="s">
        <v>19</v>
      </c>
      <c r="H58" s="10">
        <f>H56+H57</f>
        <v>170</v>
      </c>
      <c r="I58" s="10">
        <f>I56+I57</f>
        <v>170</v>
      </c>
      <c r="L58" s="28">
        <f>L56+L57</f>
        <v>90.25</v>
      </c>
      <c r="M58" s="28">
        <f>M56+M57</f>
        <v>90.25</v>
      </c>
      <c r="N58" s="40"/>
      <c r="P58" s="10">
        <f>SUM(P28:P57)</f>
        <v>4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2:16" s="6" customFormat="1" ht="30">
      <c r="B59" s="7"/>
      <c r="C59" s="8"/>
      <c r="H59" s="8" t="s">
        <v>186</v>
      </c>
      <c r="I59" s="8" t="s">
        <v>188</v>
      </c>
      <c r="L59" s="8" t="s">
        <v>190</v>
      </c>
      <c r="M59" s="8" t="s">
        <v>193</v>
      </c>
      <c r="N59" s="8"/>
      <c r="P59" s="8" t="s">
        <v>189</v>
      </c>
    </row>
    <row r="61" spans="3:16" ht="30">
      <c r="C61" s="27" t="s">
        <v>50</v>
      </c>
      <c r="D61" s="14"/>
      <c r="E61" s="14"/>
      <c r="F61" s="14"/>
      <c r="G61" s="14"/>
      <c r="H61" s="14">
        <f>H58+H23</f>
        <v>243</v>
      </c>
      <c r="I61" s="14">
        <f>I58+I23</f>
        <v>225</v>
      </c>
      <c r="J61" s="14"/>
      <c r="K61" s="14"/>
      <c r="L61" s="14">
        <f>L58+L23</f>
        <v>142.25</v>
      </c>
      <c r="M61" s="14">
        <f>M58+M23</f>
        <v>160.25</v>
      </c>
      <c r="N61" s="43"/>
      <c r="O61" s="16"/>
      <c r="P61" s="14">
        <f>P58+P23</f>
        <v>12</v>
      </c>
    </row>
    <row r="62" spans="8:16" s="3" customFormat="1" ht="30">
      <c r="H62" s="3" t="s">
        <v>187</v>
      </c>
      <c r="I62" s="3" t="s">
        <v>63</v>
      </c>
      <c r="L62" s="3" t="s">
        <v>191</v>
      </c>
      <c r="M62" s="3" t="s">
        <v>192</v>
      </c>
      <c r="N62" s="8"/>
      <c r="P62" s="3" t="s">
        <v>194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4" sqref="I14"/>
    </sheetView>
  </sheetViews>
  <sheetFormatPr defaultColWidth="9.140625" defaultRowHeight="12.75"/>
  <cols>
    <col min="1" max="1" width="26.421875" style="2" customWidth="1"/>
    <col min="2" max="2" width="9.140625" style="2" customWidth="1"/>
    <col min="3" max="3" width="4.57421875" style="2" customWidth="1"/>
    <col min="4" max="4" width="9.57421875" style="2" customWidth="1"/>
    <col min="5" max="5" width="8.140625" style="2" customWidth="1"/>
    <col min="6" max="6" width="8.7109375" style="2" customWidth="1"/>
    <col min="7" max="7" width="9.57421875" style="2" customWidth="1"/>
    <col min="8" max="8" width="11.00390625" style="2" customWidth="1"/>
    <col min="9" max="9" width="13.8515625" style="2" customWidth="1"/>
    <col min="10" max="16384" width="9.140625" style="2" customWidth="1"/>
  </cols>
  <sheetData>
    <row r="1" spans="1:9" s="4" customFormat="1" ht="105" customHeight="1">
      <c r="A1" s="150" t="s">
        <v>246</v>
      </c>
      <c r="B1" s="151"/>
      <c r="C1" s="151"/>
      <c r="D1" s="2"/>
      <c r="E1" s="149" t="s">
        <v>455</v>
      </c>
      <c r="F1" s="149"/>
      <c r="G1" s="149"/>
      <c r="H1" s="149"/>
      <c r="I1" s="149"/>
    </row>
    <row r="2" spans="1:9" ht="18.75">
      <c r="A2" s="69" t="s">
        <v>438</v>
      </c>
      <c r="B2" s="69"/>
      <c r="C2" s="116">
        <v>24</v>
      </c>
      <c r="E2" s="149"/>
      <c r="F2" s="149"/>
      <c r="G2" s="149"/>
      <c r="H2" s="149"/>
      <c r="I2" s="149"/>
    </row>
    <row r="3" spans="3:6" ht="27.75">
      <c r="C3" s="70"/>
      <c r="E3" s="108"/>
      <c r="F3" s="85"/>
    </row>
    <row r="4" spans="3:5" ht="15">
      <c r="C4" s="70"/>
      <c r="E4" s="1"/>
    </row>
    <row r="5" spans="1:9" ht="90">
      <c r="A5" s="4" t="s">
        <v>51</v>
      </c>
      <c r="B5" s="127" t="s">
        <v>195</v>
      </c>
      <c r="C5" s="128" t="s">
        <v>202</v>
      </c>
      <c r="D5" s="147" t="s">
        <v>460</v>
      </c>
      <c r="E5" s="147" t="s">
        <v>465</v>
      </c>
      <c r="F5" s="147" t="s">
        <v>462</v>
      </c>
      <c r="G5" s="147" t="s">
        <v>463</v>
      </c>
      <c r="H5" s="147" t="s">
        <v>467</v>
      </c>
      <c r="I5" s="147" t="s">
        <v>464</v>
      </c>
    </row>
    <row r="6" spans="1:9" ht="15">
      <c r="A6" s="21" t="s">
        <v>52</v>
      </c>
      <c r="B6" s="53">
        <f>'Taşıyıcı Sistemler'!M67</f>
        <v>103.25</v>
      </c>
      <c r="C6" s="71">
        <f>C2</f>
        <v>24</v>
      </c>
      <c r="D6" s="23">
        <f>'Taşıyıcı Sistemler'!P61</f>
        <v>4</v>
      </c>
      <c r="E6" s="23">
        <f>'Taşıyıcı Sistemler'!P38</f>
        <v>6</v>
      </c>
      <c r="F6" s="142">
        <f>B6/C2</f>
        <v>4.302083333333333</v>
      </c>
      <c r="G6" s="143">
        <f>F6</f>
        <v>4.302083333333333</v>
      </c>
      <c r="H6" s="119">
        <f>G6-D6</f>
        <v>0.30208333333333304</v>
      </c>
      <c r="I6" s="98">
        <f>D6/F6</f>
        <v>0.9297820823244553</v>
      </c>
    </row>
    <row r="7" spans="1:9" ht="15">
      <c r="A7" s="21" t="s">
        <v>205</v>
      </c>
      <c r="B7" s="53">
        <f>'Fiziksel Çevre Kontrolü'!M92</f>
        <v>160.25</v>
      </c>
      <c r="C7" s="71">
        <f>C2</f>
        <v>24</v>
      </c>
      <c r="D7" s="23">
        <f>'Fiziksel Çevre Kontrolü'!P87</f>
        <v>5</v>
      </c>
      <c r="E7" s="23">
        <f>'Fiziksel Çevre Kontrolü'!P39</f>
        <v>8</v>
      </c>
      <c r="F7" s="142">
        <f>B7/C2</f>
        <v>6.677083333333333</v>
      </c>
      <c r="G7" s="143">
        <f>F7</f>
        <v>6.677083333333333</v>
      </c>
      <c r="H7" s="119">
        <f>G7-D7</f>
        <v>1.677083333333333</v>
      </c>
      <c r="I7" s="98">
        <f>D7/F7</f>
        <v>0.748829953198128</v>
      </c>
    </row>
    <row r="8" spans="1:9" ht="15">
      <c r="A8" s="21" t="s">
        <v>0</v>
      </c>
      <c r="B8" s="53">
        <f>'Yapı Elemanları'!M69</f>
        <v>125.5</v>
      </c>
      <c r="C8" s="71">
        <f>C2</f>
        <v>24</v>
      </c>
      <c r="D8" s="23">
        <f>'Yapı Elemanları'!P47</f>
        <v>3</v>
      </c>
      <c r="E8" s="23">
        <f>'Yapı Elemanları'!P32</f>
        <v>7</v>
      </c>
      <c r="F8" s="142">
        <f>B8/C2</f>
        <v>5.229166666666667</v>
      </c>
      <c r="G8" s="143">
        <f>F8</f>
        <v>5.229166666666667</v>
      </c>
      <c r="H8" s="119">
        <f>G8-D8</f>
        <v>2.229166666666667</v>
      </c>
      <c r="I8" s="140">
        <f>D8/F8</f>
        <v>0.5737051792828685</v>
      </c>
    </row>
    <row r="9" spans="1:9" ht="15">
      <c r="A9" s="21" t="s">
        <v>53</v>
      </c>
      <c r="B9" s="53">
        <f>'Yapı Malzemesi'!M65</f>
        <v>106.5</v>
      </c>
      <c r="C9" s="71">
        <f>C2</f>
        <v>24</v>
      </c>
      <c r="D9" s="23">
        <f>'Yapı Malzemesi'!P58</f>
        <v>3</v>
      </c>
      <c r="E9" s="23">
        <f>'Yapı Malzemesi'!P26</f>
        <v>4</v>
      </c>
      <c r="F9" s="142">
        <f>B9/C2</f>
        <v>4.4375</v>
      </c>
      <c r="G9" s="143">
        <f>F9</f>
        <v>4.4375</v>
      </c>
      <c r="H9" s="119">
        <f>G9-D9</f>
        <v>1.4375</v>
      </c>
      <c r="I9" s="98">
        <f>D9/F9</f>
        <v>0.676056338028169</v>
      </c>
    </row>
    <row r="10" spans="1:9" ht="15">
      <c r="A10" s="21" t="s">
        <v>54</v>
      </c>
      <c r="B10" s="53">
        <f>'Proje ve Yapım Yönetimi'!M61</f>
        <v>160.25</v>
      </c>
      <c r="C10" s="71">
        <f>C2</f>
        <v>24</v>
      </c>
      <c r="D10" s="23">
        <f>'Proje ve Yapım Yönetimi'!P58</f>
        <v>4</v>
      </c>
      <c r="E10" s="23">
        <f>'Proje ve Yapım Yönetimi'!P23</f>
        <v>8</v>
      </c>
      <c r="F10" s="142">
        <f>B10/C2</f>
        <v>6.677083333333333</v>
      </c>
      <c r="G10" s="143">
        <f>F10</f>
        <v>6.677083333333333</v>
      </c>
      <c r="H10" s="119">
        <f>G10-D10</f>
        <v>2.677083333333333</v>
      </c>
      <c r="I10" s="141">
        <f>D10/F10</f>
        <v>0.5990639625585024</v>
      </c>
    </row>
    <row r="11" ht="24.75" customHeight="1"/>
    <row r="12" spans="1:9" ht="23.25" customHeight="1">
      <c r="A12" s="22" t="s">
        <v>55</v>
      </c>
      <c r="B12" s="57">
        <f>SUM(B6:B11)</f>
        <v>655.75</v>
      </c>
      <c r="C12" s="57"/>
      <c r="D12" s="22">
        <f>SUM(D6:D11)</f>
        <v>19</v>
      </c>
      <c r="E12" s="22">
        <f>SUM(E6:E10)</f>
        <v>33</v>
      </c>
      <c r="F12" s="58">
        <f>SUM(F6:F10)</f>
        <v>27.322916666666664</v>
      </c>
      <c r="G12" s="57">
        <f>SUM(G6:G10)</f>
        <v>27.322916666666664</v>
      </c>
      <c r="H12" s="148">
        <f>SUM(H6:H10)</f>
        <v>8.322916666666666</v>
      </c>
      <c r="I12" s="106"/>
    </row>
    <row r="14" ht="21">
      <c r="A14" s="144" t="s">
        <v>446</v>
      </c>
    </row>
    <row r="15" spans="1:9" ht="83.25" customHeight="1">
      <c r="A15" s="152" t="s">
        <v>457</v>
      </c>
      <c r="B15" s="152"/>
      <c r="C15" s="152"/>
      <c r="D15" s="152"/>
      <c r="E15" s="152"/>
      <c r="F15" s="152"/>
      <c r="G15" s="152"/>
      <c r="H15" s="152"/>
      <c r="I15" s="152"/>
    </row>
  </sheetData>
  <mergeCells count="3">
    <mergeCell ref="E1:I2"/>
    <mergeCell ref="A1:C1"/>
    <mergeCell ref="A15:I15"/>
  </mergeCells>
  <printOptions/>
  <pageMargins left="0.22" right="0.26" top="0.51" bottom="0.55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2">
      <selection activeCell="I11" sqref="I11"/>
    </sheetView>
  </sheetViews>
  <sheetFormatPr defaultColWidth="9.140625" defaultRowHeight="12.75"/>
  <cols>
    <col min="1" max="1" width="26.421875" style="2" customWidth="1"/>
    <col min="2" max="2" width="9.140625" style="2" customWidth="1"/>
    <col min="3" max="3" width="4.57421875" style="2" customWidth="1"/>
    <col min="4" max="4" width="9.57421875" style="2" customWidth="1"/>
    <col min="5" max="6" width="8.140625" style="2" customWidth="1"/>
    <col min="7" max="7" width="9.57421875" style="2" customWidth="1"/>
    <col min="8" max="8" width="11.00390625" style="2" customWidth="1"/>
    <col min="9" max="9" width="13.8515625" style="2" customWidth="1"/>
    <col min="10" max="16384" width="9.140625" style="2" customWidth="1"/>
  </cols>
  <sheetData>
    <row r="1" spans="1:3" ht="72" customHeight="1">
      <c r="A1" s="156" t="s">
        <v>245</v>
      </c>
      <c r="B1" s="156"/>
      <c r="C1" s="156"/>
    </row>
    <row r="2" spans="1:9" s="4" customFormat="1" ht="105" customHeight="1">
      <c r="A2" s="4" t="s">
        <v>51</v>
      </c>
      <c r="B2" s="127" t="s">
        <v>196</v>
      </c>
      <c r="C2" s="127" t="s">
        <v>202</v>
      </c>
      <c r="D2" s="147" t="s">
        <v>460</v>
      </c>
      <c r="E2" s="147" t="s">
        <v>461</v>
      </c>
      <c r="F2" s="147" t="s">
        <v>462</v>
      </c>
      <c r="G2" s="147" t="s">
        <v>463</v>
      </c>
      <c r="H2" s="147" t="s">
        <v>466</v>
      </c>
      <c r="I2" s="147" t="s">
        <v>459</v>
      </c>
    </row>
    <row r="3" spans="1:9" ht="15">
      <c r="A3" s="21" t="s">
        <v>52</v>
      </c>
      <c r="B3" s="53">
        <f>'Taşıyıcı Sistemler'!L67</f>
        <v>81.25</v>
      </c>
      <c r="C3" s="72">
        <f>C13</f>
        <v>20</v>
      </c>
      <c r="D3" s="23">
        <f>'Taşıyıcı Sistemler'!P61</f>
        <v>4</v>
      </c>
      <c r="E3" s="23">
        <f>'Taşıyıcı Sistemler'!P38</f>
        <v>6</v>
      </c>
      <c r="F3" s="55">
        <f>B3/C13</f>
        <v>4.0625</v>
      </c>
      <c r="G3" s="56">
        <f>F3</f>
        <v>4.0625</v>
      </c>
      <c r="H3" s="146">
        <f>G3-D3</f>
        <v>0.0625</v>
      </c>
      <c r="I3" s="141">
        <f>D3/F3</f>
        <v>0.9846153846153847</v>
      </c>
    </row>
    <row r="4" spans="1:9" ht="15">
      <c r="A4" s="21" t="s">
        <v>205</v>
      </c>
      <c r="B4" s="53">
        <f>'Fiziksel Çevre Kontrolü'!L92</f>
        <v>137.75</v>
      </c>
      <c r="C4" s="72">
        <f>C13</f>
        <v>20</v>
      </c>
      <c r="D4" s="23">
        <f>'Fiziksel Çevre Kontrolü'!P87</f>
        <v>5</v>
      </c>
      <c r="E4" s="23">
        <f>'Fiziksel Çevre Kontrolü'!P39</f>
        <v>8</v>
      </c>
      <c r="F4" s="55">
        <f>B4/C13</f>
        <v>6.8875</v>
      </c>
      <c r="G4" s="56">
        <f>F4</f>
        <v>6.8875</v>
      </c>
      <c r="H4" s="146">
        <f>G4-D4</f>
        <v>1.8875000000000002</v>
      </c>
      <c r="I4" s="141">
        <f>D4/F4</f>
        <v>0.7259528130671506</v>
      </c>
    </row>
    <row r="5" spans="1:9" ht="15">
      <c r="A5" s="21" t="s">
        <v>0</v>
      </c>
      <c r="B5" s="53">
        <f>'Yapı Elemanları'!L69</f>
        <v>100.5</v>
      </c>
      <c r="C5" s="72">
        <f>C13</f>
        <v>20</v>
      </c>
      <c r="D5" s="23">
        <f>'Yapı Elemanları'!P47</f>
        <v>3</v>
      </c>
      <c r="E5" s="23">
        <f>'Yapı Elemanları'!P32</f>
        <v>7</v>
      </c>
      <c r="F5" s="55">
        <f>B5/C13</f>
        <v>5.025</v>
      </c>
      <c r="G5" s="56">
        <f>F5</f>
        <v>5.025</v>
      </c>
      <c r="H5" s="146">
        <f>G5-D5</f>
        <v>2.0250000000000004</v>
      </c>
      <c r="I5" s="141">
        <f>D5/F5</f>
        <v>0.5970149253731343</v>
      </c>
    </row>
    <row r="6" spans="1:9" ht="15">
      <c r="A6" s="21" t="s">
        <v>53</v>
      </c>
      <c r="B6" s="53">
        <f>'Yapı Malzemesi'!L65</f>
        <v>94.5</v>
      </c>
      <c r="C6" s="72">
        <f>C13</f>
        <v>20</v>
      </c>
      <c r="D6" s="23">
        <f>'Yapı Malzemesi'!P58</f>
        <v>3</v>
      </c>
      <c r="E6" s="23">
        <f>'Yapı Malzemesi'!P26</f>
        <v>4</v>
      </c>
      <c r="F6" s="55">
        <f>B6/C13</f>
        <v>4.725</v>
      </c>
      <c r="G6" s="56">
        <f>F6</f>
        <v>4.725</v>
      </c>
      <c r="H6" s="146">
        <f>G6-D6</f>
        <v>1.7249999999999996</v>
      </c>
      <c r="I6" s="141">
        <f>D6/F6</f>
        <v>0.634920634920635</v>
      </c>
    </row>
    <row r="7" spans="1:9" ht="15">
      <c r="A7" s="21" t="s">
        <v>54</v>
      </c>
      <c r="B7" s="53">
        <f>'Proje ve Yapım Yönetimi'!L61</f>
        <v>142.25</v>
      </c>
      <c r="C7" s="72">
        <f>C13</f>
        <v>20</v>
      </c>
      <c r="D7" s="23">
        <f>'Proje ve Yapım Yönetimi'!P58</f>
        <v>4</v>
      </c>
      <c r="E7" s="23">
        <f>'Proje ve Yapım Yönetimi'!P23</f>
        <v>8</v>
      </c>
      <c r="F7" s="55">
        <f>B7/C13</f>
        <v>7.1125</v>
      </c>
      <c r="G7" s="56">
        <f>F7</f>
        <v>7.1125</v>
      </c>
      <c r="H7" s="146">
        <f>G7-D7</f>
        <v>3.1125</v>
      </c>
      <c r="I7" s="140">
        <f>D7/F7</f>
        <v>0.562390158172232</v>
      </c>
    </row>
    <row r="8" ht="15">
      <c r="C8" s="66"/>
    </row>
    <row r="9" spans="1:9" ht="27.75">
      <c r="A9" s="22" t="s">
        <v>55</v>
      </c>
      <c r="B9" s="57">
        <f>SUM(B3:B8)</f>
        <v>556.25</v>
      </c>
      <c r="C9" s="67"/>
      <c r="D9" s="22">
        <f>SUM(D3:D8)</f>
        <v>19</v>
      </c>
      <c r="E9" s="22">
        <f>SUM(E3:E7)</f>
        <v>33</v>
      </c>
      <c r="F9" s="58">
        <f>SUM(F3:F7)</f>
        <v>27.8125</v>
      </c>
      <c r="G9" s="57">
        <f>SUM(G3:G7)</f>
        <v>27.8125</v>
      </c>
      <c r="H9" s="148">
        <f>SUM(H3:H7)</f>
        <v>8.8125</v>
      </c>
      <c r="I9" s="30"/>
    </row>
    <row r="10" spans="3:5" ht="15">
      <c r="C10" s="66"/>
      <c r="E10" s="1"/>
    </row>
    <row r="11" spans="3:8" ht="27.75">
      <c r="C11" s="66"/>
      <c r="E11" s="107"/>
      <c r="F11" s="85"/>
      <c r="G11" s="85"/>
      <c r="H11" s="85"/>
    </row>
    <row r="12" spans="3:5" ht="24.75" customHeight="1">
      <c r="C12" s="66"/>
      <c r="E12" s="1"/>
    </row>
    <row r="13" spans="1:9" ht="54.75" customHeight="1">
      <c r="A13" s="68" t="s">
        <v>439</v>
      </c>
      <c r="B13" s="68"/>
      <c r="C13" s="115">
        <v>20</v>
      </c>
      <c r="E13" s="153" t="s">
        <v>456</v>
      </c>
      <c r="F13" s="153"/>
      <c r="G13" s="153"/>
      <c r="H13" s="153"/>
      <c r="I13" s="153"/>
    </row>
    <row r="14" spans="1:9" ht="34.5" customHeight="1">
      <c r="A14" s="154"/>
      <c r="B14" s="155"/>
      <c r="C14" s="155"/>
      <c r="E14" s="153"/>
      <c r="F14" s="153"/>
      <c r="G14" s="153"/>
      <c r="H14" s="153"/>
      <c r="I14" s="153"/>
    </row>
    <row r="17" ht="15" customHeight="1"/>
  </sheetData>
  <mergeCells count="3">
    <mergeCell ref="E13:I14"/>
    <mergeCell ref="A14:C14"/>
    <mergeCell ref="A1:C1"/>
  </mergeCells>
  <printOptions/>
  <pageMargins left="0.22" right="0.26" top="0.51" bottom="0.55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20">
      <selection activeCell="E21" sqref="E21:H25"/>
    </sheetView>
  </sheetViews>
  <sheetFormatPr defaultColWidth="9.140625" defaultRowHeight="12.75"/>
  <cols>
    <col min="1" max="1" width="22.140625" style="2" bestFit="1" customWidth="1"/>
    <col min="2" max="2" width="13.140625" style="2" bestFit="1" customWidth="1"/>
    <col min="3" max="3" width="12.00390625" style="2" bestFit="1" customWidth="1"/>
    <col min="4" max="4" width="15.28125" style="2" customWidth="1"/>
    <col min="5" max="5" width="13.00390625" style="2" customWidth="1"/>
    <col min="6" max="6" width="9.8515625" style="2" customWidth="1"/>
    <col min="7" max="7" width="12.00390625" style="2" bestFit="1" customWidth="1"/>
    <col min="8" max="16384" width="9.140625" style="2" customWidth="1"/>
  </cols>
  <sheetData>
    <row r="1" spans="1:8" ht="32.25" customHeight="1">
      <c r="A1" s="74"/>
      <c r="B1" s="157" t="s">
        <v>359</v>
      </c>
      <c r="C1" s="158"/>
      <c r="D1" s="159" t="s">
        <v>360</v>
      </c>
      <c r="E1" s="160"/>
      <c r="F1" s="157" t="s">
        <v>361</v>
      </c>
      <c r="G1" s="158"/>
      <c r="H1" s="79" t="s">
        <v>203</v>
      </c>
    </row>
    <row r="2" spans="1:8" ht="15">
      <c r="A2" s="74"/>
      <c r="B2" s="78" t="s">
        <v>197</v>
      </c>
      <c r="C2" s="73" t="s">
        <v>198</v>
      </c>
      <c r="D2" s="78" t="s">
        <v>197</v>
      </c>
      <c r="E2" s="73" t="s">
        <v>198</v>
      </c>
      <c r="F2" s="78" t="s">
        <v>197</v>
      </c>
      <c r="G2" s="73" t="s">
        <v>198</v>
      </c>
      <c r="H2" s="80" t="s">
        <v>204</v>
      </c>
    </row>
    <row r="3" spans="1:8" ht="15">
      <c r="A3" s="75" t="s">
        <v>52</v>
      </c>
      <c r="B3" s="117">
        <f>'Taşıyıcı Sistemler'!M36</f>
        <v>75</v>
      </c>
      <c r="C3" s="118">
        <f>'Taşıyıcı Sistemler'!M37</f>
        <v>6.5</v>
      </c>
      <c r="D3" s="117">
        <f>'Taşıyıcı Sistemler'!M62</f>
        <v>21.75</v>
      </c>
      <c r="E3" s="118">
        <f>'Taşıyıcı Sistemler'!M63</f>
        <v>0</v>
      </c>
      <c r="F3" s="117">
        <f aca="true" t="shared" si="0" ref="F3:G7">B3+D3</f>
        <v>96.75</v>
      </c>
      <c r="G3" s="118">
        <f t="shared" si="0"/>
        <v>6.5</v>
      </c>
      <c r="H3" s="117">
        <f aca="true" t="shared" si="1" ref="H3:H8">F3+G3</f>
        <v>103.25</v>
      </c>
    </row>
    <row r="4" spans="1:8" ht="15">
      <c r="A4" s="76" t="s">
        <v>205</v>
      </c>
      <c r="B4" s="119">
        <f>'Fiziksel Çevre Kontrolü'!M37</f>
        <v>63</v>
      </c>
      <c r="C4" s="120">
        <f>'Fiziksel Çevre Kontrolü'!M38</f>
        <v>10.5</v>
      </c>
      <c r="D4" s="119">
        <f>'Fiziksel Çevre Kontrolü'!M87</f>
        <v>65.75</v>
      </c>
      <c r="E4" s="120">
        <f>'Fiziksel Çevre Kontrolü'!M88</f>
        <v>21</v>
      </c>
      <c r="F4" s="119">
        <f t="shared" si="0"/>
        <v>128.75</v>
      </c>
      <c r="G4" s="120">
        <f t="shared" si="0"/>
        <v>31.5</v>
      </c>
      <c r="H4" s="119">
        <f t="shared" si="1"/>
        <v>160.25</v>
      </c>
    </row>
    <row r="5" spans="1:8" ht="15">
      <c r="A5" s="75" t="s">
        <v>0</v>
      </c>
      <c r="B5" s="117">
        <f>'Yapı Elemanları'!M30</f>
        <v>65</v>
      </c>
      <c r="C5" s="118">
        <f>'Yapı Elemanları'!M31</f>
        <v>7.5</v>
      </c>
      <c r="D5" s="117">
        <f>'Yapı Elemanları'!M64</f>
        <v>47</v>
      </c>
      <c r="E5" s="118">
        <f>'Yapı Elemanları'!M65</f>
        <v>6</v>
      </c>
      <c r="F5" s="117">
        <f t="shared" si="0"/>
        <v>112</v>
      </c>
      <c r="G5" s="118">
        <f t="shared" si="0"/>
        <v>13.5</v>
      </c>
      <c r="H5" s="117">
        <f t="shared" si="1"/>
        <v>125.5</v>
      </c>
    </row>
    <row r="6" spans="1:8" ht="15">
      <c r="A6" s="76" t="s">
        <v>53</v>
      </c>
      <c r="B6" s="119">
        <f>'Yapı Malzemesi'!M21</f>
        <v>40</v>
      </c>
      <c r="C6" s="120">
        <f>'Yapı Malzemesi'!M22</f>
        <v>4.5</v>
      </c>
      <c r="D6" s="119">
        <f>'Yapı Malzemesi'!M60</f>
        <v>50</v>
      </c>
      <c r="E6" s="120">
        <f>'Yapı Malzemesi'!M61</f>
        <v>12</v>
      </c>
      <c r="F6" s="119">
        <f t="shared" si="0"/>
        <v>90</v>
      </c>
      <c r="G6" s="120">
        <f t="shared" si="0"/>
        <v>16.5</v>
      </c>
      <c r="H6" s="119">
        <f t="shared" si="1"/>
        <v>106.5</v>
      </c>
    </row>
    <row r="7" spans="1:8" ht="15">
      <c r="A7" s="75" t="s">
        <v>54</v>
      </c>
      <c r="B7" s="117">
        <f>'Proje ve Yapım Yönetimi'!M21</f>
        <v>67</v>
      </c>
      <c r="C7" s="118">
        <f>'Proje ve Yapım Yönetimi'!M22</f>
        <v>3</v>
      </c>
      <c r="D7" s="117">
        <f>'Proje ve Yapım Yönetimi'!M56</f>
        <v>70.75</v>
      </c>
      <c r="E7" s="118">
        <f>'Proje ve Yapım Yönetimi'!M57</f>
        <v>19.5</v>
      </c>
      <c r="F7" s="117">
        <f t="shared" si="0"/>
        <v>137.75</v>
      </c>
      <c r="G7" s="118">
        <f t="shared" si="0"/>
        <v>22.5</v>
      </c>
      <c r="H7" s="117">
        <f t="shared" si="1"/>
        <v>160.25</v>
      </c>
    </row>
    <row r="8" spans="1:8" ht="15">
      <c r="A8" s="26"/>
      <c r="B8" s="129">
        <f aca="true" t="shared" si="2" ref="B8:G8">SUM(B3:B7)</f>
        <v>310</v>
      </c>
      <c r="C8" s="129">
        <f t="shared" si="2"/>
        <v>32</v>
      </c>
      <c r="D8" s="129">
        <f t="shared" si="2"/>
        <v>255.25</v>
      </c>
      <c r="E8" s="129">
        <f t="shared" si="2"/>
        <v>58.5</v>
      </c>
      <c r="F8" s="129">
        <f t="shared" si="2"/>
        <v>565.25</v>
      </c>
      <c r="G8" s="129">
        <f t="shared" si="2"/>
        <v>90.5</v>
      </c>
      <c r="H8" s="129">
        <f t="shared" si="1"/>
        <v>655.75</v>
      </c>
    </row>
    <row r="9" spans="1:8" ht="15">
      <c r="A9" s="26"/>
      <c r="B9" s="123"/>
      <c r="C9" s="123"/>
      <c r="D9" s="121"/>
      <c r="E9" s="121"/>
      <c r="F9" s="121"/>
      <c r="G9" s="121"/>
      <c r="H9" s="121"/>
    </row>
    <row r="10" spans="1:8" ht="15">
      <c r="A10" s="26"/>
      <c r="B10" s="121"/>
      <c r="C10" s="121"/>
      <c r="D10" s="121"/>
      <c r="E10" s="121"/>
      <c r="F10" s="121"/>
      <c r="G10" s="121"/>
      <c r="H10" s="121"/>
    </row>
    <row r="11" spans="1:8" ht="75">
      <c r="A11" s="26"/>
      <c r="B11" s="122" t="s">
        <v>349</v>
      </c>
      <c r="C11" s="122" t="s">
        <v>350</v>
      </c>
      <c r="D11" s="122" t="s">
        <v>351</v>
      </c>
      <c r="E11" s="122" t="s">
        <v>365</v>
      </c>
      <c r="F11" s="122" t="s">
        <v>362</v>
      </c>
      <c r="G11" s="122" t="s">
        <v>363</v>
      </c>
      <c r="H11" s="124" t="s">
        <v>364</v>
      </c>
    </row>
    <row r="12" spans="1:8" ht="15">
      <c r="A12" s="75" t="s">
        <v>52</v>
      </c>
      <c r="B12" s="23">
        <f>'Taşıyıcı Sistemler'!P38</f>
        <v>6</v>
      </c>
      <c r="C12" s="23">
        <f>'Taşıyıcı Sistemler'!P61</f>
        <v>4</v>
      </c>
      <c r="D12" s="23">
        <f>B12+C12</f>
        <v>10</v>
      </c>
      <c r="E12" s="117">
        <f>H3</f>
        <v>103.25</v>
      </c>
      <c r="F12" s="53">
        <f aca="true" t="shared" si="3" ref="F12:F17">E12/B12</f>
        <v>17.208333333333332</v>
      </c>
      <c r="G12" s="53">
        <f aca="true" t="shared" si="4" ref="G12:G17">E12/C12</f>
        <v>25.8125</v>
      </c>
      <c r="H12" s="117">
        <f>E12/D12</f>
        <v>10.325</v>
      </c>
    </row>
    <row r="13" spans="1:8" ht="15">
      <c r="A13" s="76" t="s">
        <v>205</v>
      </c>
      <c r="B13" s="77">
        <f>'Fiziksel Çevre Kontrolü'!P39</f>
        <v>8</v>
      </c>
      <c r="C13" s="77">
        <f>'Fiziksel Çevre Kontrolü'!P87</f>
        <v>5</v>
      </c>
      <c r="D13" s="77">
        <f>B13+C13</f>
        <v>13</v>
      </c>
      <c r="E13" s="119">
        <f>H4</f>
        <v>160.25</v>
      </c>
      <c r="F13" s="54">
        <f t="shared" si="3"/>
        <v>20.03125</v>
      </c>
      <c r="G13" s="54">
        <f t="shared" si="4"/>
        <v>32.05</v>
      </c>
      <c r="H13" s="119">
        <f>E13/D13</f>
        <v>12.326923076923077</v>
      </c>
    </row>
    <row r="14" spans="1:8" ht="15">
      <c r="A14" s="75" t="s">
        <v>0</v>
      </c>
      <c r="B14" s="23">
        <f>'Yapı Elemanları'!P32</f>
        <v>7</v>
      </c>
      <c r="C14" s="23">
        <f>'Yapı Elemanları'!P47</f>
        <v>3</v>
      </c>
      <c r="D14" s="23">
        <f>B14+C14</f>
        <v>10</v>
      </c>
      <c r="E14" s="117">
        <f>H5</f>
        <v>125.5</v>
      </c>
      <c r="F14" s="53">
        <f t="shared" si="3"/>
        <v>17.928571428571427</v>
      </c>
      <c r="G14" s="53">
        <f t="shared" si="4"/>
        <v>41.833333333333336</v>
      </c>
      <c r="H14" s="117">
        <f>E14/D14</f>
        <v>12.55</v>
      </c>
    </row>
    <row r="15" spans="1:8" ht="15">
      <c r="A15" s="76" t="s">
        <v>53</v>
      </c>
      <c r="B15" s="77">
        <f>'Yapı Malzemesi'!P26</f>
        <v>4</v>
      </c>
      <c r="C15" s="77">
        <f>'Yapı Malzemesi'!P58</f>
        <v>3</v>
      </c>
      <c r="D15" s="77">
        <f>B15+C15</f>
        <v>7</v>
      </c>
      <c r="E15" s="119">
        <f>H6</f>
        <v>106.5</v>
      </c>
      <c r="F15" s="54">
        <f t="shared" si="3"/>
        <v>26.625</v>
      </c>
      <c r="G15" s="54">
        <f t="shared" si="4"/>
        <v>35.5</v>
      </c>
      <c r="H15" s="119">
        <f>E15/D15</f>
        <v>15.214285714285714</v>
      </c>
    </row>
    <row r="16" spans="1:8" ht="15">
      <c r="A16" s="75" t="s">
        <v>54</v>
      </c>
      <c r="B16" s="23">
        <f>'Proje ve Yapım Yönetimi'!P23</f>
        <v>8</v>
      </c>
      <c r="C16" s="23">
        <f>'Proje ve Yapım Yönetimi'!P58</f>
        <v>4</v>
      </c>
      <c r="D16" s="23">
        <f>B16+C16</f>
        <v>12</v>
      </c>
      <c r="E16" s="117">
        <f>H7</f>
        <v>160.25</v>
      </c>
      <c r="F16" s="53">
        <f t="shared" si="3"/>
        <v>20.03125</v>
      </c>
      <c r="G16" s="53">
        <f t="shared" si="4"/>
        <v>40.0625</v>
      </c>
      <c r="H16" s="117">
        <f>E16/D16</f>
        <v>13.354166666666666</v>
      </c>
    </row>
    <row r="17" spans="1:8" ht="15">
      <c r="A17" s="26"/>
      <c r="B17" s="126">
        <f>SUM(B12:B16)</f>
        <v>33</v>
      </c>
      <c r="C17" s="126">
        <f>SUM(C12:C16)</f>
        <v>19</v>
      </c>
      <c r="D17" s="126">
        <f>SUM(D12:D16)</f>
        <v>52</v>
      </c>
      <c r="E17" s="129">
        <f>SUM(E12:E16)</f>
        <v>655.75</v>
      </c>
      <c r="F17" s="129">
        <f t="shared" si="3"/>
        <v>19.87121212121212</v>
      </c>
      <c r="G17" s="129">
        <f t="shared" si="4"/>
        <v>34.51315789473684</v>
      </c>
      <c r="H17" s="129">
        <f>SUM(H12:H16)</f>
        <v>63.77037545787546</v>
      </c>
    </row>
    <row r="18" spans="1:8" ht="15">
      <c r="A18" s="26"/>
      <c r="B18" s="121"/>
      <c r="C18" s="121"/>
      <c r="D18" s="121"/>
      <c r="E18" s="121"/>
      <c r="F18" s="121"/>
      <c r="G18" s="121"/>
      <c r="H18" s="123"/>
    </row>
    <row r="19" spans="1:8" ht="15">
      <c r="A19" s="26"/>
      <c r="B19" s="121"/>
      <c r="C19" s="121"/>
      <c r="D19" s="121"/>
      <c r="E19" s="121"/>
      <c r="F19" s="121"/>
      <c r="G19" s="121"/>
      <c r="H19" s="123"/>
    </row>
    <row r="20" spans="1:8" ht="45">
      <c r="A20" s="26"/>
      <c r="B20" s="125" t="s">
        <v>366</v>
      </c>
      <c r="C20" s="125" t="s">
        <v>367</v>
      </c>
      <c r="D20" s="125"/>
      <c r="E20" s="125"/>
      <c r="F20" s="125"/>
      <c r="G20" s="125"/>
      <c r="H20" s="125"/>
    </row>
    <row r="21" spans="1:8" ht="15">
      <c r="A21" s="75" t="s">
        <v>52</v>
      </c>
      <c r="B21" s="117">
        <f>B12/B17</f>
        <v>0.18181818181818182</v>
      </c>
      <c r="C21" s="117">
        <f>H3/H8</f>
        <v>0.1574532977506672</v>
      </c>
      <c r="D21" s="126" t="s">
        <v>368</v>
      </c>
      <c r="E21" s="161" t="s">
        <v>458</v>
      </c>
      <c r="F21" s="162"/>
      <c r="G21" s="162"/>
      <c r="H21" s="162"/>
    </row>
    <row r="22" spans="1:8" ht="15">
      <c r="A22" s="76" t="s">
        <v>205</v>
      </c>
      <c r="B22" s="119">
        <f>B13/B17</f>
        <v>0.24242424242424243</v>
      </c>
      <c r="C22" s="119">
        <f>H4/H8</f>
        <v>0.24437666793747617</v>
      </c>
      <c r="D22" s="126" t="s">
        <v>368</v>
      </c>
      <c r="E22" s="161"/>
      <c r="F22" s="162"/>
      <c r="G22" s="162"/>
      <c r="H22" s="162"/>
    </row>
    <row r="23" spans="1:8" ht="15">
      <c r="A23" s="75" t="s">
        <v>0</v>
      </c>
      <c r="B23" s="117">
        <f>B14/B17</f>
        <v>0.21212121212121213</v>
      </c>
      <c r="C23" s="117">
        <f>H5/H8</f>
        <v>0.1913839115516584</v>
      </c>
      <c r="D23" s="126" t="s">
        <v>368</v>
      </c>
      <c r="E23" s="161"/>
      <c r="F23" s="162"/>
      <c r="G23" s="162"/>
      <c r="H23" s="162"/>
    </row>
    <row r="24" spans="1:8" ht="15">
      <c r="A24" s="76" t="s">
        <v>53</v>
      </c>
      <c r="B24" s="119">
        <f>B15/B17</f>
        <v>0.12121212121212122</v>
      </c>
      <c r="C24" s="119">
        <f>H6/H8</f>
        <v>0.16240945482272207</v>
      </c>
      <c r="D24" s="126" t="s">
        <v>368</v>
      </c>
      <c r="E24" s="161"/>
      <c r="F24" s="162"/>
      <c r="G24" s="162"/>
      <c r="H24" s="162"/>
    </row>
    <row r="25" spans="1:8" ht="15">
      <c r="A25" s="75" t="s">
        <v>54</v>
      </c>
      <c r="B25" s="117">
        <f>B16/B17</f>
        <v>0.24242424242424243</v>
      </c>
      <c r="C25" s="117">
        <f>H7/H8</f>
        <v>0.24437666793747617</v>
      </c>
      <c r="D25" s="126" t="s">
        <v>368</v>
      </c>
      <c r="E25" s="161"/>
      <c r="F25" s="162"/>
      <c r="G25" s="162"/>
      <c r="H25" s="162"/>
    </row>
    <row r="26" spans="1:8" ht="15">
      <c r="A26" s="26"/>
      <c r="B26" s="121"/>
      <c r="C26" s="121"/>
      <c r="D26" s="121"/>
      <c r="E26" s="121"/>
      <c r="F26" s="121"/>
      <c r="G26" s="121"/>
      <c r="H26" s="121"/>
    </row>
  </sheetData>
  <mergeCells count="4">
    <mergeCell ref="B1:C1"/>
    <mergeCell ref="D1:E1"/>
    <mergeCell ref="F1:G1"/>
    <mergeCell ref="E21:H25"/>
  </mergeCells>
  <printOptions/>
  <pageMargins left="0.81" right="0.54" top="0.59" bottom="0.57" header="0.5" footer="0.5"/>
  <pageSetup horizontalDpi="300" verticalDpi="300" orientation="landscape" paperSize="9" r:id="rId2"/>
  <rowBreaks count="7" manualBreakCount="7">
    <brk id="26" max="255" man="1"/>
    <brk id="45" max="255" man="1"/>
    <brk id="64" max="255" man="1"/>
    <brk id="86" max="255" man="1"/>
    <brk id="108" max="255" man="1"/>
    <brk id="131" max="255" man="1"/>
    <brk id="1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2005-05-02T12:09:15Z</cp:lastPrinted>
  <dcterms:created xsi:type="dcterms:W3CDTF">2004-10-14T10:40:05Z</dcterms:created>
  <dcterms:modified xsi:type="dcterms:W3CDTF">2005-05-19T16:06:29Z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-2121025560</vt:i4>
  </property>
  <property fmtid="{D5CDD505-2E9C-101B-9397-08002B2CF9AE}" pid="3" name="_EmailSubject">
    <vt:lpwstr>Taslak metin ve hesap tablosu...</vt:lpwstr>
  </property>
  <property fmtid="{D5CDD505-2E9C-101B-9397-08002B2CF9AE}" pid="4" name="_AuthorEmail">
    <vt:lpwstr>kushu@itu.edu.tr</vt:lpwstr>
  </property>
  <property fmtid="{D5CDD505-2E9C-101B-9397-08002B2CF9AE}" pid="5" name="_AuthorEmailDisplayName">
    <vt:lpwstr>Hulya Kus</vt:lpwstr>
  </property>
  <property fmtid="{D5CDD505-2E9C-101B-9397-08002B2CF9AE}" pid="6" name="_ReviewingToolsShownOnce">
    <vt:lpwstr/>
  </property>
</Properties>
</file>