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RSLER\NAME 312\LectureNotes\Week-05\"/>
    </mc:Choice>
  </mc:AlternateContent>
  <bookViews>
    <workbookView xWindow="480" yWindow="15" windowWidth="7545" windowHeight="4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62" i="1" l="1"/>
  <c r="G61" i="1"/>
  <c r="E57" i="1"/>
  <c r="E58" i="1"/>
  <c r="E59" i="1"/>
  <c r="E60" i="1"/>
  <c r="E56" i="1"/>
  <c r="C60" i="1"/>
  <c r="C59" i="1"/>
  <c r="C58" i="1"/>
  <c r="C57" i="1"/>
  <c r="C56" i="1"/>
  <c r="S33" i="1"/>
  <c r="U33" i="1"/>
  <c r="S34" i="1"/>
  <c r="U34" i="1"/>
  <c r="S35" i="1"/>
  <c r="S36" i="1"/>
  <c r="S37" i="1"/>
  <c r="S38" i="1"/>
  <c r="U38" i="1"/>
  <c r="S39" i="1"/>
  <c r="U39" i="1"/>
  <c r="S40" i="1"/>
  <c r="U40" i="1"/>
  <c r="S41" i="1"/>
  <c r="U41" i="1"/>
  <c r="S42" i="1"/>
  <c r="U42" i="1"/>
  <c r="S43" i="1"/>
  <c r="S44" i="1"/>
  <c r="S45" i="1"/>
  <c r="S46" i="1"/>
  <c r="U46" i="1"/>
  <c r="S47" i="1"/>
  <c r="U47" i="1"/>
  <c r="S48" i="1"/>
  <c r="U48" i="1"/>
  <c r="S49" i="1"/>
  <c r="U49" i="1"/>
  <c r="S50" i="1"/>
  <c r="U50" i="1"/>
  <c r="S32" i="1"/>
  <c r="U32" i="1"/>
  <c r="U45" i="1"/>
  <c r="U44" i="1"/>
  <c r="U43" i="1"/>
  <c r="U37" i="1"/>
  <c r="U36" i="1"/>
  <c r="U35" i="1"/>
  <c r="O33" i="1"/>
  <c r="Q33" i="1"/>
  <c r="O34" i="1"/>
  <c r="Q34" i="1"/>
  <c r="O35" i="1"/>
  <c r="Q35" i="1"/>
  <c r="O36" i="1"/>
  <c r="O37" i="1"/>
  <c r="O38" i="1"/>
  <c r="Q38" i="1"/>
  <c r="O39" i="1"/>
  <c r="O40" i="1"/>
  <c r="O41" i="1"/>
  <c r="Q41" i="1"/>
  <c r="O42" i="1"/>
  <c r="Q42" i="1"/>
  <c r="O43" i="1"/>
  <c r="Q43" i="1"/>
  <c r="O44" i="1"/>
  <c r="Q44" i="1"/>
  <c r="O45" i="1"/>
  <c r="Q45" i="1"/>
  <c r="O46" i="1"/>
  <c r="Q46" i="1"/>
  <c r="O47" i="1"/>
  <c r="O48" i="1"/>
  <c r="O49" i="1"/>
  <c r="Q49" i="1"/>
  <c r="O50" i="1"/>
  <c r="Q50" i="1"/>
  <c r="O32" i="1"/>
  <c r="Q32" i="1"/>
  <c r="Q48" i="1"/>
  <c r="Q47" i="1"/>
  <c r="Q40" i="1"/>
  <c r="Q39" i="1"/>
  <c r="Q37" i="1"/>
  <c r="Q36" i="1"/>
  <c r="K33" i="1"/>
  <c r="K34" i="1"/>
  <c r="K35" i="1"/>
  <c r="K36" i="1"/>
  <c r="K37" i="1"/>
  <c r="M37" i="1"/>
  <c r="K38" i="1"/>
  <c r="M38" i="1"/>
  <c r="K39" i="1"/>
  <c r="M39" i="1"/>
  <c r="K40" i="1"/>
  <c r="M40" i="1"/>
  <c r="K41" i="1"/>
  <c r="K42" i="1"/>
  <c r="M42" i="1"/>
  <c r="K43" i="1"/>
  <c r="K44" i="1"/>
  <c r="K45" i="1"/>
  <c r="M45" i="1"/>
  <c r="K46" i="1"/>
  <c r="K47" i="1"/>
  <c r="K48" i="1"/>
  <c r="M48" i="1"/>
  <c r="K49" i="1"/>
  <c r="K50" i="1"/>
  <c r="M50" i="1"/>
  <c r="K32" i="1"/>
  <c r="M32" i="1"/>
  <c r="M49" i="1"/>
  <c r="M47" i="1"/>
  <c r="M46" i="1"/>
  <c r="M44" i="1"/>
  <c r="M43" i="1"/>
  <c r="M41" i="1"/>
  <c r="M36" i="1"/>
  <c r="M35" i="1"/>
  <c r="M34" i="1"/>
  <c r="M33" i="1"/>
  <c r="G33" i="1"/>
  <c r="I33" i="1"/>
  <c r="G34" i="1"/>
  <c r="G35" i="1"/>
  <c r="G36" i="1"/>
  <c r="G37" i="1"/>
  <c r="G38" i="1"/>
  <c r="I38" i="1"/>
  <c r="G39" i="1"/>
  <c r="I39" i="1"/>
  <c r="G40" i="1"/>
  <c r="I40" i="1"/>
  <c r="G41" i="1"/>
  <c r="I41" i="1"/>
  <c r="G42" i="1"/>
  <c r="I42" i="1"/>
  <c r="G43" i="1"/>
  <c r="G44" i="1"/>
  <c r="I44" i="1"/>
  <c r="G45" i="1"/>
  <c r="I45" i="1"/>
  <c r="G46" i="1"/>
  <c r="I46" i="1"/>
  <c r="G47" i="1"/>
  <c r="G48" i="1"/>
  <c r="G49" i="1"/>
  <c r="I49" i="1"/>
  <c r="G50" i="1"/>
  <c r="G32" i="1"/>
  <c r="I32" i="1"/>
  <c r="I50" i="1"/>
  <c r="I48" i="1"/>
  <c r="I47" i="1"/>
  <c r="I43" i="1"/>
  <c r="I37" i="1"/>
  <c r="I36" i="1"/>
  <c r="I35" i="1"/>
  <c r="I34" i="1"/>
  <c r="C33" i="1"/>
  <c r="E33" i="1"/>
  <c r="C34" i="1"/>
  <c r="E34" i="1"/>
  <c r="C35" i="1"/>
  <c r="C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C44" i="1"/>
  <c r="C45" i="1"/>
  <c r="C46" i="1"/>
  <c r="E46" i="1"/>
  <c r="C47" i="1"/>
  <c r="C48" i="1"/>
  <c r="E48" i="1"/>
  <c r="C49" i="1"/>
  <c r="E49" i="1"/>
  <c r="C50" i="1"/>
  <c r="E50" i="1"/>
  <c r="C32" i="1"/>
  <c r="E32" i="1"/>
  <c r="E47" i="1"/>
  <c r="E45" i="1"/>
  <c r="E44" i="1"/>
  <c r="E43" i="1"/>
  <c r="E36" i="1"/>
  <c r="E35" i="1"/>
  <c r="E61" i="1"/>
  <c r="E62" i="1"/>
  <c r="E63" i="1"/>
  <c r="U51" i="1"/>
  <c r="U52" i="1"/>
  <c r="U53" i="1"/>
  <c r="Q51" i="1"/>
  <c r="Q52" i="1"/>
  <c r="Q53" i="1"/>
  <c r="M51" i="1"/>
  <c r="M52" i="1"/>
  <c r="M53" i="1"/>
  <c r="I51" i="1"/>
  <c r="I52" i="1"/>
  <c r="I53" i="1"/>
  <c r="E51" i="1"/>
  <c r="E52" i="1"/>
  <c r="E53" i="1"/>
</calcChain>
</file>

<file path=xl/sharedStrings.xml><?xml version="1.0" encoding="utf-8"?>
<sst xmlns="http://schemas.openxmlformats.org/spreadsheetml/2006/main" count="44" uniqueCount="14">
  <si>
    <t>Sum=</t>
  </si>
  <si>
    <t>Area=</t>
  </si>
  <si>
    <t>Mean =</t>
  </si>
  <si>
    <t>ANGLE</t>
  </si>
  <si>
    <t>w(1.0r)</t>
  </si>
  <si>
    <t>SM</t>
  </si>
  <si>
    <t>Mult.</t>
  </si>
  <si>
    <r>
      <t>Axial Wake Distribution - v</t>
    </r>
    <r>
      <rPr>
        <b/>
        <vertAlign val="subscript"/>
        <sz val="10"/>
        <rFont val="Arial"/>
        <family val="2"/>
        <charset val="162"/>
      </rPr>
      <t>a</t>
    </r>
    <r>
      <rPr>
        <b/>
        <sz val="10"/>
        <rFont val="Arial"/>
        <family val="2"/>
        <charset val="162"/>
      </rPr>
      <t>/V</t>
    </r>
    <r>
      <rPr>
        <b/>
        <vertAlign val="subscript"/>
        <sz val="10"/>
        <rFont val="Arial"/>
        <family val="2"/>
        <charset val="162"/>
      </rPr>
      <t>s</t>
    </r>
  </si>
  <si>
    <t>r/R</t>
  </si>
  <si>
    <t>w(0.2r)</t>
  </si>
  <si>
    <t>w(0.4r)</t>
  </si>
  <si>
    <t>w(0.6r)</t>
  </si>
  <si>
    <t>w(0.8r)</t>
  </si>
  <si>
    <t>w(mean)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</si>
</sst>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0"/>
    <numFmt numFmtId="173" formatCode="0.000"/>
  </numFmts>
  <fonts count="5" x14ac:knownFonts="1">
    <font>
      <sz val="10"/>
      <name val="Arial"/>
      <charset val="162"/>
    </font>
    <font>
      <sz val="8"/>
      <name val="Arial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vertAlign val="subscript"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7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right"/>
    </xf>
    <xf numFmtId="173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173" fontId="0" fillId="2" borderId="2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73" fontId="0" fillId="0" borderId="7" xfId="0" applyNumberFormat="1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3" fontId="2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Wake Variation at r/R=1.0</a:t>
            </a:r>
          </a:p>
        </c:rich>
      </c:tx>
      <c:layout>
        <c:manualLayout>
          <c:xMode val="edge"/>
          <c:yMode val="edge"/>
          <c:x val="0.30346232179226068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0427698574338"/>
          <c:y val="0.22483258315951257"/>
          <c:w val="0.77800407331975563"/>
          <c:h val="0.5436250518185229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Sheet1!$R$32:$R$50</c:f>
              <c:numCache>
                <c:formatCode>0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Sheet1!$S$32:$S$50</c:f>
              <c:numCache>
                <c:formatCode>0.000</c:formatCode>
                <c:ptCount val="19"/>
                <c:pt idx="0">
                  <c:v>0.41799999999999998</c:v>
                </c:pt>
                <c:pt idx="1">
                  <c:v>0.60599999999999998</c:v>
                </c:pt>
                <c:pt idx="2">
                  <c:v>0.71</c:v>
                </c:pt>
                <c:pt idx="3">
                  <c:v>0.72899999999999998</c:v>
                </c:pt>
                <c:pt idx="4">
                  <c:v>0.70399999999999996</c:v>
                </c:pt>
                <c:pt idx="5">
                  <c:v>0.67</c:v>
                </c:pt>
                <c:pt idx="6">
                  <c:v>0.65</c:v>
                </c:pt>
                <c:pt idx="7">
                  <c:v>0.65500000000000003</c:v>
                </c:pt>
                <c:pt idx="8">
                  <c:v>0.68300000000000005</c:v>
                </c:pt>
                <c:pt idx="9">
                  <c:v>0.72499999999999998</c:v>
                </c:pt>
                <c:pt idx="10">
                  <c:v>0.77</c:v>
                </c:pt>
                <c:pt idx="11">
                  <c:v>0.80400000000000005</c:v>
                </c:pt>
                <c:pt idx="12">
                  <c:v>0.82499999999999996</c:v>
                </c:pt>
                <c:pt idx="13">
                  <c:v>0.82899999999999996</c:v>
                </c:pt>
                <c:pt idx="14">
                  <c:v>0.82599999999999996</c:v>
                </c:pt>
                <c:pt idx="15">
                  <c:v>0.82199999999999995</c:v>
                </c:pt>
                <c:pt idx="16">
                  <c:v>0.82099999999999995</c:v>
                </c:pt>
                <c:pt idx="17">
                  <c:v>0.81200000000000006</c:v>
                </c:pt>
                <c:pt idx="18">
                  <c:v>0.77600000000000002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Sheet1!$W$52:$W$53</c:f>
              <c:numCache>
                <c:formatCode>General</c:formatCode>
                <c:ptCount val="2"/>
                <c:pt idx="0">
                  <c:v>0</c:v>
                </c:pt>
                <c:pt idx="1">
                  <c:v>180</c:v>
                </c:pt>
              </c:numCache>
            </c:numRef>
          </c:xVal>
          <c:yVal>
            <c:numRef>
              <c:f>Sheet1!$X$52:$X$53</c:f>
              <c:numCache>
                <c:formatCode>General</c:formatCode>
                <c:ptCount val="2"/>
                <c:pt idx="0">
                  <c:v>0.73699999999999999</c:v>
                </c:pt>
                <c:pt idx="1">
                  <c:v>0.73699999999999999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022160"/>
        <c:axId val="498028144"/>
      </c:scatterChart>
      <c:valAx>
        <c:axId val="498022160"/>
        <c:scaling>
          <c:orientation val="minMax"/>
          <c:max val="18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r-TR"/>
                  <a:t>Angle-degrees</a:t>
                </a:r>
              </a:p>
            </c:rich>
          </c:tx>
          <c:layout>
            <c:manualLayout>
              <c:xMode val="edge"/>
              <c:yMode val="edge"/>
              <c:x val="0.46028513238289204"/>
              <c:y val="0.872484630696330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98028144"/>
        <c:crosses val="autoZero"/>
        <c:crossBetween val="midCat"/>
        <c:majorUnit val="45"/>
      </c:valAx>
      <c:valAx>
        <c:axId val="49802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r-TR"/>
                  <a:t>Wake Fraction - wfr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81879546935827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98022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Sheet1!$B$56:$B$60</c:f>
              <c:numCache>
                <c:formatCode>General</c:formatCode>
                <c:ptCount val="5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</c:numCache>
            </c:numRef>
          </c:xVal>
          <c:yVal>
            <c:numRef>
              <c:f>Sheet1!$C$56:$C$60</c:f>
              <c:numCache>
                <c:formatCode>0.000</c:formatCode>
                <c:ptCount val="5"/>
                <c:pt idx="0">
                  <c:v>0.29114660047009489</c:v>
                </c:pt>
                <c:pt idx="1">
                  <c:v>0.37957205634369262</c:v>
                </c:pt>
                <c:pt idx="2">
                  <c:v>0.40099786837421675</c:v>
                </c:pt>
                <c:pt idx="3">
                  <c:v>0.53279346407105332</c:v>
                </c:pt>
                <c:pt idx="4">
                  <c:v>0.73666275071240128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Sheet1!$F$61:$F$62</c:f>
              <c:numCache>
                <c:formatCode>General</c:formatCode>
                <c:ptCount val="2"/>
                <c:pt idx="0">
                  <c:v>0.2</c:v>
                </c:pt>
                <c:pt idx="1">
                  <c:v>1</c:v>
                </c:pt>
              </c:numCache>
            </c:numRef>
          </c:xVal>
          <c:yVal>
            <c:numRef>
              <c:f>Sheet1!$G$61:$G$62</c:f>
              <c:numCache>
                <c:formatCode>0.000</c:formatCode>
                <c:ptCount val="2"/>
                <c:pt idx="0">
                  <c:v>0.49838109556010551</c:v>
                </c:pt>
                <c:pt idx="1">
                  <c:v>0.49838109556010551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023248"/>
        <c:axId val="498027600"/>
      </c:scatterChart>
      <c:valAx>
        <c:axId val="498023248"/>
        <c:scaling>
          <c:orientation val="minMax"/>
          <c:max val="1"/>
          <c:min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r/R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98027600"/>
        <c:crosses val="autoZero"/>
        <c:crossBetween val="midCat"/>
      </c:valAx>
      <c:valAx>
        <c:axId val="49802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wr(mean)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98023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228600</xdr:colOff>
      <xdr:row>31</xdr:row>
      <xdr:rowOff>47625</xdr:rowOff>
    </xdr:from>
    <xdr:to>
      <xdr:col>29</xdr:col>
      <xdr:colOff>28575</xdr:colOff>
      <xdr:row>48</xdr:row>
      <xdr:rowOff>133350</xdr:rowOff>
    </xdr:to>
    <xdr:graphicFrame macro="">
      <xdr:nvGraphicFramePr>
        <xdr:cNvPr id="1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133350</xdr:colOff>
      <xdr:row>3</xdr:row>
      <xdr:rowOff>66675</xdr:rowOff>
    </xdr:from>
    <xdr:to>
      <xdr:col>17</xdr:col>
      <xdr:colOff>371475</xdr:colOff>
      <xdr:row>28</xdr:row>
      <xdr:rowOff>9525</xdr:rowOff>
    </xdr:to>
    <xdr:pic>
      <xdr:nvPicPr>
        <xdr:cNvPr id="10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552450"/>
          <a:ext cx="4505325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57150</xdr:colOff>
      <xdr:row>54</xdr:row>
      <xdr:rowOff>133350</xdr:rowOff>
    </xdr:from>
    <xdr:to>
      <xdr:col>14</xdr:col>
      <xdr:colOff>361950</xdr:colOff>
      <xdr:row>71</xdr:row>
      <xdr:rowOff>123825</xdr:rowOff>
    </xdr:to>
    <xdr:graphicFrame macro="">
      <xdr:nvGraphicFramePr>
        <xdr:cNvPr id="1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70</xdr:row>
          <xdr:rowOff>66675</xdr:rowOff>
        </xdr:from>
        <xdr:to>
          <xdr:col>5</xdr:col>
          <xdr:colOff>409575</xdr:colOff>
          <xdr:row>76</xdr:row>
          <xdr:rowOff>57150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409575</xdr:colOff>
      <xdr:row>56</xdr:row>
      <xdr:rowOff>38100</xdr:rowOff>
    </xdr:from>
    <xdr:to>
      <xdr:col>5</xdr:col>
      <xdr:colOff>38100</xdr:colOff>
      <xdr:row>75</xdr:row>
      <xdr:rowOff>133350</xdr:rowOff>
    </xdr:to>
    <xdr:cxnSp macro="">
      <xdr:nvCxnSpPr>
        <xdr:cNvPr id="5" name="Straight Arrow Connector 4"/>
        <xdr:cNvCxnSpPr/>
      </xdr:nvCxnSpPr>
      <xdr:spPr>
        <a:xfrm flipH="1" flipV="1">
          <a:off x="2847975" y="9144000"/>
          <a:ext cx="238125" cy="3171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8:X63"/>
  <sheetViews>
    <sheetView tabSelected="1" topLeftCell="C45" workbookViewId="0">
      <selection activeCell="O79" sqref="O79"/>
    </sheetView>
  </sheetViews>
  <sheetFormatPr defaultRowHeight="12.75" x14ac:dyDescent="0.2"/>
  <sheetData>
    <row r="8" spans="2:7" ht="14.25" x14ac:dyDescent="0.25">
      <c r="B8" s="16"/>
      <c r="C8" s="17" t="s">
        <v>7</v>
      </c>
      <c r="D8" s="16"/>
      <c r="E8" s="16"/>
      <c r="F8" s="16"/>
      <c r="G8" s="16"/>
    </row>
    <row r="9" spans="2:7" x14ac:dyDescent="0.2">
      <c r="B9" s="18" t="s">
        <v>8</v>
      </c>
      <c r="C9" s="1">
        <v>0.2</v>
      </c>
      <c r="D9" s="1">
        <v>0.4</v>
      </c>
      <c r="E9" s="1">
        <v>0.6</v>
      </c>
      <c r="F9" s="1">
        <v>0.8</v>
      </c>
      <c r="G9" s="1">
        <v>1</v>
      </c>
    </row>
    <row r="10" spans="2:7" x14ac:dyDescent="0.2">
      <c r="B10" s="2">
        <v>0</v>
      </c>
      <c r="C10" s="3">
        <v>0.436</v>
      </c>
      <c r="D10" s="3">
        <v>0.505</v>
      </c>
      <c r="E10" s="3">
        <v>0.52600000000000002</v>
      </c>
      <c r="F10" s="3">
        <v>0.501</v>
      </c>
      <c r="G10" s="3">
        <v>0.41799999999999998</v>
      </c>
    </row>
    <row r="11" spans="2:7" x14ac:dyDescent="0.2">
      <c r="B11" s="2">
        <v>10</v>
      </c>
      <c r="C11" s="3">
        <v>0.439</v>
      </c>
      <c r="D11" s="3">
        <v>0.51200000000000001</v>
      </c>
      <c r="E11" s="3">
        <v>0.54700000000000004</v>
      </c>
      <c r="F11" s="3">
        <v>0.58599999999999997</v>
      </c>
      <c r="G11" s="3">
        <v>0.60599999999999998</v>
      </c>
    </row>
    <row r="12" spans="2:7" x14ac:dyDescent="0.2">
      <c r="B12" s="2">
        <v>20</v>
      </c>
      <c r="C12" s="3">
        <v>0.44</v>
      </c>
      <c r="D12" s="3">
        <v>0.51</v>
      </c>
      <c r="E12" s="3">
        <v>0.56100000000000005</v>
      </c>
      <c r="F12" s="3">
        <v>0.63900000000000001</v>
      </c>
      <c r="G12" s="3">
        <v>0.71</v>
      </c>
    </row>
    <row r="13" spans="2:7" x14ac:dyDescent="0.2">
      <c r="B13" s="2">
        <v>30</v>
      </c>
      <c r="C13" s="3">
        <v>0.438</v>
      </c>
      <c r="D13" s="3">
        <v>0.501</v>
      </c>
      <c r="E13" s="3">
        <v>0.55500000000000005</v>
      </c>
      <c r="F13" s="3">
        <v>0.63700000000000001</v>
      </c>
      <c r="G13" s="3">
        <v>0.72899999999999998</v>
      </c>
    </row>
    <row r="14" spans="2:7" x14ac:dyDescent="0.2">
      <c r="B14" s="2">
        <v>40</v>
      </c>
      <c r="C14" s="3">
        <v>0.435</v>
      </c>
      <c r="D14" s="3">
        <v>0.48899999999999999</v>
      </c>
      <c r="E14" s="3">
        <v>0.52500000000000002</v>
      </c>
      <c r="F14" s="3">
        <v>0.59</v>
      </c>
      <c r="G14" s="3">
        <v>0.70399999999999996</v>
      </c>
    </row>
    <row r="15" spans="2:7" x14ac:dyDescent="0.2">
      <c r="B15" s="2">
        <v>50</v>
      </c>
      <c r="C15" s="3">
        <v>0.42599999999999999</v>
      </c>
      <c r="D15" s="3">
        <v>0.47799999999999998</v>
      </c>
      <c r="E15" s="3">
        <v>0.48199999999999998</v>
      </c>
      <c r="F15" s="3">
        <v>0.52300000000000002</v>
      </c>
      <c r="G15" s="3">
        <v>0.67</v>
      </c>
    </row>
    <row r="16" spans="2:7" x14ac:dyDescent="0.2">
      <c r="B16" s="2">
        <v>60</v>
      </c>
      <c r="C16" s="3">
        <v>0.41199999999999998</v>
      </c>
      <c r="D16" s="3">
        <v>0.46600000000000003</v>
      </c>
      <c r="E16" s="3">
        <v>0.439</v>
      </c>
      <c r="F16" s="3">
        <v>0.46500000000000002</v>
      </c>
      <c r="G16" s="3">
        <v>0.65</v>
      </c>
    </row>
    <row r="17" spans="2:21" x14ac:dyDescent="0.2">
      <c r="B17" s="2">
        <v>70</v>
      </c>
      <c r="C17" s="3">
        <v>0.38700000000000001</v>
      </c>
      <c r="D17" s="3">
        <v>0.45300000000000001</v>
      </c>
      <c r="E17" s="3">
        <v>0.40500000000000003</v>
      </c>
      <c r="F17" s="3">
        <v>0.434</v>
      </c>
      <c r="G17" s="3">
        <v>0.65500000000000003</v>
      </c>
    </row>
    <row r="18" spans="2:21" x14ac:dyDescent="0.2">
      <c r="B18" s="2">
        <v>80</v>
      </c>
      <c r="C18" s="3">
        <v>0.35399999999999998</v>
      </c>
      <c r="D18" s="3">
        <v>0.438</v>
      </c>
      <c r="E18" s="3">
        <v>0.38700000000000001</v>
      </c>
      <c r="F18" s="3">
        <v>0.439</v>
      </c>
      <c r="G18" s="3">
        <v>0.68300000000000005</v>
      </c>
    </row>
    <row r="19" spans="2:21" x14ac:dyDescent="0.2">
      <c r="B19" s="2">
        <v>90</v>
      </c>
      <c r="C19" s="3">
        <v>0.316</v>
      </c>
      <c r="D19" s="3">
        <v>0.42</v>
      </c>
      <c r="E19" s="3">
        <v>0.38100000000000001</v>
      </c>
      <c r="F19" s="3">
        <v>0.47</v>
      </c>
      <c r="G19" s="3">
        <v>0.72499999999999998</v>
      </c>
    </row>
    <row r="20" spans="2:21" x14ac:dyDescent="0.2">
      <c r="B20" s="2">
        <v>100</v>
      </c>
      <c r="C20" s="3">
        <v>0.27600000000000002</v>
      </c>
      <c r="D20" s="3">
        <v>0.40100000000000002</v>
      </c>
      <c r="E20" s="3">
        <v>0.38300000000000001</v>
      </c>
      <c r="F20" s="3">
        <v>0.51300000000000001</v>
      </c>
      <c r="G20" s="3">
        <v>0.77</v>
      </c>
    </row>
    <row r="21" spans="2:21" x14ac:dyDescent="0.2">
      <c r="B21" s="2">
        <v>110</v>
      </c>
      <c r="C21" s="3">
        <v>0.24</v>
      </c>
      <c r="D21" s="3">
        <v>0.38</v>
      </c>
      <c r="E21" s="3">
        <v>0.38200000000000001</v>
      </c>
      <c r="F21" s="3">
        <v>0.55000000000000004</v>
      </c>
      <c r="G21" s="3">
        <v>0.80400000000000005</v>
      </c>
    </row>
    <row r="22" spans="2:21" x14ac:dyDescent="0.2">
      <c r="B22" s="2">
        <v>120</v>
      </c>
      <c r="C22" s="3">
        <v>0.20599999999999999</v>
      </c>
      <c r="D22" s="3">
        <v>0.35399999999999998</v>
      </c>
      <c r="E22" s="3">
        <v>0.374</v>
      </c>
      <c r="F22" s="3">
        <v>0.56999999999999995</v>
      </c>
      <c r="G22" s="3">
        <v>0.82499999999999996</v>
      </c>
    </row>
    <row r="23" spans="2:21" x14ac:dyDescent="0.2">
      <c r="B23" s="2">
        <v>130</v>
      </c>
      <c r="C23" s="3">
        <v>0.17599999999999999</v>
      </c>
      <c r="D23" s="3">
        <v>0.32</v>
      </c>
      <c r="E23" s="3">
        <v>0.35699999999999998</v>
      </c>
      <c r="F23" s="3">
        <v>0.56899999999999995</v>
      </c>
      <c r="G23" s="3">
        <v>0.82899999999999996</v>
      </c>
    </row>
    <row r="24" spans="2:21" x14ac:dyDescent="0.2">
      <c r="B24" s="2">
        <v>140</v>
      </c>
      <c r="C24" s="3">
        <v>0.14699999999999999</v>
      </c>
      <c r="D24" s="3">
        <v>0.27500000000000002</v>
      </c>
      <c r="E24" s="3">
        <v>0.33100000000000002</v>
      </c>
      <c r="F24" s="3">
        <v>0.55500000000000005</v>
      </c>
      <c r="G24" s="3">
        <v>0.82599999999999996</v>
      </c>
    </row>
    <row r="25" spans="2:21" x14ac:dyDescent="0.2">
      <c r="B25" s="2">
        <v>150</v>
      </c>
      <c r="C25" s="3">
        <v>0.11799999999999999</v>
      </c>
      <c r="D25" s="3">
        <v>0.221</v>
      </c>
      <c r="E25" s="3">
        <v>0.30099999999999999</v>
      </c>
      <c r="F25" s="3">
        <v>0.53900000000000003</v>
      </c>
      <c r="G25" s="3">
        <v>0.82199999999999995</v>
      </c>
    </row>
    <row r="26" spans="2:21" x14ac:dyDescent="0.2">
      <c r="B26" s="2">
        <v>160</v>
      </c>
      <c r="C26" s="3">
        <v>9.2999999999999999E-2</v>
      </c>
      <c r="D26" s="3">
        <v>0.16900000000000001</v>
      </c>
      <c r="E26" s="3">
        <v>0.26300000000000001</v>
      </c>
      <c r="F26" s="3">
        <v>0.52600000000000002</v>
      </c>
      <c r="G26" s="3">
        <v>0.82099999999999995</v>
      </c>
    </row>
    <row r="27" spans="2:21" x14ac:dyDescent="0.2">
      <c r="B27" s="2">
        <v>170</v>
      </c>
      <c r="C27" s="3">
        <v>0.08</v>
      </c>
      <c r="D27" s="3">
        <v>0.13300000000000001</v>
      </c>
      <c r="E27" s="3">
        <v>0.20799999999999999</v>
      </c>
      <c r="F27" s="3">
        <v>0.501</v>
      </c>
      <c r="G27" s="3">
        <v>0.81200000000000006</v>
      </c>
    </row>
    <row r="28" spans="2:21" x14ac:dyDescent="0.2">
      <c r="B28" s="2">
        <v>180</v>
      </c>
      <c r="C28" s="3">
        <v>0.08</v>
      </c>
      <c r="D28" s="3">
        <v>0.11600000000000001</v>
      </c>
      <c r="E28" s="3">
        <v>0.13</v>
      </c>
      <c r="F28" s="3">
        <v>0.44</v>
      </c>
      <c r="G28" s="3">
        <v>0.77600000000000002</v>
      </c>
    </row>
    <row r="30" spans="2:21" ht="13.5" thickBot="1" x14ac:dyDescent="0.25"/>
    <row r="31" spans="2:21" x14ac:dyDescent="0.2">
      <c r="B31" s="19" t="s">
        <v>3</v>
      </c>
      <c r="C31" s="20" t="s">
        <v>9</v>
      </c>
      <c r="D31" s="20" t="s">
        <v>5</v>
      </c>
      <c r="E31" s="21" t="s">
        <v>6</v>
      </c>
      <c r="F31" s="19" t="s">
        <v>3</v>
      </c>
      <c r="G31" s="20" t="s">
        <v>10</v>
      </c>
      <c r="H31" s="20" t="s">
        <v>5</v>
      </c>
      <c r="I31" s="21" t="s">
        <v>6</v>
      </c>
      <c r="J31" s="19" t="s">
        <v>3</v>
      </c>
      <c r="K31" s="20" t="s">
        <v>11</v>
      </c>
      <c r="L31" s="20" t="s">
        <v>5</v>
      </c>
      <c r="M31" s="21" t="s">
        <v>6</v>
      </c>
      <c r="N31" s="19" t="s">
        <v>3</v>
      </c>
      <c r="O31" s="20" t="s">
        <v>12</v>
      </c>
      <c r="P31" s="20" t="s">
        <v>5</v>
      </c>
      <c r="Q31" s="21" t="s">
        <v>6</v>
      </c>
      <c r="R31" s="19" t="s">
        <v>3</v>
      </c>
      <c r="S31" s="20" t="s">
        <v>4</v>
      </c>
      <c r="T31" s="20" t="s">
        <v>5</v>
      </c>
      <c r="U31" s="21" t="s">
        <v>6</v>
      </c>
    </row>
    <row r="32" spans="2:21" x14ac:dyDescent="0.2">
      <c r="B32" s="10">
        <v>0</v>
      </c>
      <c r="C32" s="3">
        <f>C10</f>
        <v>0.436</v>
      </c>
      <c r="D32" s="5">
        <v>1</v>
      </c>
      <c r="E32" s="11">
        <f>C32*D32</f>
        <v>0.436</v>
      </c>
      <c r="F32" s="10">
        <v>0</v>
      </c>
      <c r="G32" s="3">
        <f>D10</f>
        <v>0.505</v>
      </c>
      <c r="H32" s="5">
        <v>1</v>
      </c>
      <c r="I32" s="11">
        <f>G32*H32</f>
        <v>0.505</v>
      </c>
      <c r="J32" s="10">
        <v>0</v>
      </c>
      <c r="K32" s="3">
        <f>E10</f>
        <v>0.52600000000000002</v>
      </c>
      <c r="L32" s="5">
        <v>1</v>
      </c>
      <c r="M32" s="11">
        <f>K32*L32</f>
        <v>0.52600000000000002</v>
      </c>
      <c r="N32" s="10">
        <v>0</v>
      </c>
      <c r="O32" s="3">
        <f>F10</f>
        <v>0.501</v>
      </c>
      <c r="P32" s="5">
        <v>1</v>
      </c>
      <c r="Q32" s="11">
        <f>O32*P32</f>
        <v>0.501</v>
      </c>
      <c r="R32" s="10">
        <v>0</v>
      </c>
      <c r="S32" s="3">
        <f>G10</f>
        <v>0.41799999999999998</v>
      </c>
      <c r="T32" s="5">
        <v>1</v>
      </c>
      <c r="U32" s="11">
        <f>S32*T32</f>
        <v>0.41799999999999998</v>
      </c>
    </row>
    <row r="33" spans="2:21" x14ac:dyDescent="0.2">
      <c r="B33" s="10">
        <v>10</v>
      </c>
      <c r="C33" s="3">
        <f t="shared" ref="C33:C50" si="0">C11</f>
        <v>0.439</v>
      </c>
      <c r="D33" s="5">
        <v>4</v>
      </c>
      <c r="E33" s="11">
        <f t="shared" ref="E33:E50" si="1">C33*D33</f>
        <v>1.756</v>
      </c>
      <c r="F33" s="10">
        <v>10</v>
      </c>
      <c r="G33" s="3">
        <f t="shared" ref="G33:G50" si="2">D11</f>
        <v>0.51200000000000001</v>
      </c>
      <c r="H33" s="5">
        <v>4</v>
      </c>
      <c r="I33" s="11">
        <f t="shared" ref="I33:I50" si="3">G33*H33</f>
        <v>2.048</v>
      </c>
      <c r="J33" s="10">
        <v>10</v>
      </c>
      <c r="K33" s="3">
        <f t="shared" ref="K33:K50" si="4">E11</f>
        <v>0.54700000000000004</v>
      </c>
      <c r="L33" s="5">
        <v>4</v>
      </c>
      <c r="M33" s="11">
        <f t="shared" ref="M33:M50" si="5">K33*L33</f>
        <v>2.1880000000000002</v>
      </c>
      <c r="N33" s="10">
        <v>10</v>
      </c>
      <c r="O33" s="3">
        <f t="shared" ref="O33:O50" si="6">F11</f>
        <v>0.58599999999999997</v>
      </c>
      <c r="P33" s="5">
        <v>4</v>
      </c>
      <c r="Q33" s="11">
        <f t="shared" ref="Q33:Q50" si="7">O33*P33</f>
        <v>2.3439999999999999</v>
      </c>
      <c r="R33" s="10">
        <v>10</v>
      </c>
      <c r="S33" s="3">
        <f t="shared" ref="S33:S50" si="8">G11</f>
        <v>0.60599999999999998</v>
      </c>
      <c r="T33" s="5">
        <v>4</v>
      </c>
      <c r="U33" s="11">
        <f t="shared" ref="U33:U50" si="9">S33*T33</f>
        <v>2.4239999999999999</v>
      </c>
    </row>
    <row r="34" spans="2:21" x14ac:dyDescent="0.2">
      <c r="B34" s="10">
        <v>20</v>
      </c>
      <c r="C34" s="3">
        <f t="shared" si="0"/>
        <v>0.44</v>
      </c>
      <c r="D34" s="5">
        <v>2</v>
      </c>
      <c r="E34" s="11">
        <f t="shared" si="1"/>
        <v>0.88</v>
      </c>
      <c r="F34" s="10">
        <v>20</v>
      </c>
      <c r="G34" s="3">
        <f t="shared" si="2"/>
        <v>0.51</v>
      </c>
      <c r="H34" s="5">
        <v>2</v>
      </c>
      <c r="I34" s="11">
        <f t="shared" si="3"/>
        <v>1.02</v>
      </c>
      <c r="J34" s="10">
        <v>20</v>
      </c>
      <c r="K34" s="3">
        <f t="shared" si="4"/>
        <v>0.56100000000000005</v>
      </c>
      <c r="L34" s="5">
        <v>2</v>
      </c>
      <c r="M34" s="11">
        <f t="shared" si="5"/>
        <v>1.1220000000000001</v>
      </c>
      <c r="N34" s="10">
        <v>20</v>
      </c>
      <c r="O34" s="3">
        <f t="shared" si="6"/>
        <v>0.63900000000000001</v>
      </c>
      <c r="P34" s="5">
        <v>2</v>
      </c>
      <c r="Q34" s="11">
        <f t="shared" si="7"/>
        <v>1.278</v>
      </c>
      <c r="R34" s="10">
        <v>20</v>
      </c>
      <c r="S34" s="3">
        <f t="shared" si="8"/>
        <v>0.71</v>
      </c>
      <c r="T34" s="5">
        <v>2</v>
      </c>
      <c r="U34" s="11">
        <f t="shared" si="9"/>
        <v>1.42</v>
      </c>
    </row>
    <row r="35" spans="2:21" x14ac:dyDescent="0.2">
      <c r="B35" s="10">
        <v>30</v>
      </c>
      <c r="C35" s="3">
        <f t="shared" si="0"/>
        <v>0.438</v>
      </c>
      <c r="D35" s="5">
        <v>4</v>
      </c>
      <c r="E35" s="11">
        <f t="shared" si="1"/>
        <v>1.752</v>
      </c>
      <c r="F35" s="10">
        <v>30</v>
      </c>
      <c r="G35" s="3">
        <f t="shared" si="2"/>
        <v>0.501</v>
      </c>
      <c r="H35" s="5">
        <v>4</v>
      </c>
      <c r="I35" s="11">
        <f t="shared" si="3"/>
        <v>2.004</v>
      </c>
      <c r="J35" s="10">
        <v>30</v>
      </c>
      <c r="K35" s="3">
        <f t="shared" si="4"/>
        <v>0.55500000000000005</v>
      </c>
      <c r="L35" s="5">
        <v>4</v>
      </c>
      <c r="M35" s="11">
        <f t="shared" si="5"/>
        <v>2.2200000000000002</v>
      </c>
      <c r="N35" s="10">
        <v>30</v>
      </c>
      <c r="O35" s="3">
        <f t="shared" si="6"/>
        <v>0.63700000000000001</v>
      </c>
      <c r="P35" s="5">
        <v>4</v>
      </c>
      <c r="Q35" s="11">
        <f t="shared" si="7"/>
        <v>2.548</v>
      </c>
      <c r="R35" s="10">
        <v>30</v>
      </c>
      <c r="S35" s="3">
        <f t="shared" si="8"/>
        <v>0.72899999999999998</v>
      </c>
      <c r="T35" s="5">
        <v>4</v>
      </c>
      <c r="U35" s="11">
        <f t="shared" si="9"/>
        <v>2.9159999999999999</v>
      </c>
    </row>
    <row r="36" spans="2:21" x14ac:dyDescent="0.2">
      <c r="B36" s="10">
        <v>40</v>
      </c>
      <c r="C36" s="3">
        <f t="shared" si="0"/>
        <v>0.435</v>
      </c>
      <c r="D36" s="5">
        <v>2</v>
      </c>
      <c r="E36" s="11">
        <f t="shared" si="1"/>
        <v>0.87</v>
      </c>
      <c r="F36" s="10">
        <v>40</v>
      </c>
      <c r="G36" s="3">
        <f t="shared" si="2"/>
        <v>0.48899999999999999</v>
      </c>
      <c r="H36" s="5">
        <v>2</v>
      </c>
      <c r="I36" s="11">
        <f t="shared" si="3"/>
        <v>0.97799999999999998</v>
      </c>
      <c r="J36" s="10">
        <v>40</v>
      </c>
      <c r="K36" s="3">
        <f t="shared" si="4"/>
        <v>0.52500000000000002</v>
      </c>
      <c r="L36" s="5">
        <v>2</v>
      </c>
      <c r="M36" s="11">
        <f t="shared" si="5"/>
        <v>1.05</v>
      </c>
      <c r="N36" s="10">
        <v>40</v>
      </c>
      <c r="O36" s="3">
        <f t="shared" si="6"/>
        <v>0.59</v>
      </c>
      <c r="P36" s="5">
        <v>2</v>
      </c>
      <c r="Q36" s="11">
        <f t="shared" si="7"/>
        <v>1.18</v>
      </c>
      <c r="R36" s="10">
        <v>40</v>
      </c>
      <c r="S36" s="3">
        <f t="shared" si="8"/>
        <v>0.70399999999999996</v>
      </c>
      <c r="T36" s="5">
        <v>2</v>
      </c>
      <c r="U36" s="11">
        <f t="shared" si="9"/>
        <v>1.4079999999999999</v>
      </c>
    </row>
    <row r="37" spans="2:21" x14ac:dyDescent="0.2">
      <c r="B37" s="10">
        <v>50</v>
      </c>
      <c r="C37" s="3">
        <f t="shared" si="0"/>
        <v>0.42599999999999999</v>
      </c>
      <c r="D37" s="5">
        <v>4</v>
      </c>
      <c r="E37" s="11">
        <f t="shared" si="1"/>
        <v>1.704</v>
      </c>
      <c r="F37" s="10">
        <v>50</v>
      </c>
      <c r="G37" s="3">
        <f t="shared" si="2"/>
        <v>0.47799999999999998</v>
      </c>
      <c r="H37" s="5">
        <v>4</v>
      </c>
      <c r="I37" s="11">
        <f t="shared" si="3"/>
        <v>1.9119999999999999</v>
      </c>
      <c r="J37" s="10">
        <v>50</v>
      </c>
      <c r="K37" s="3">
        <f t="shared" si="4"/>
        <v>0.48199999999999998</v>
      </c>
      <c r="L37" s="5">
        <v>4</v>
      </c>
      <c r="M37" s="11">
        <f t="shared" si="5"/>
        <v>1.9279999999999999</v>
      </c>
      <c r="N37" s="10">
        <v>50</v>
      </c>
      <c r="O37" s="3">
        <f t="shared" si="6"/>
        <v>0.52300000000000002</v>
      </c>
      <c r="P37" s="5">
        <v>4</v>
      </c>
      <c r="Q37" s="11">
        <f t="shared" si="7"/>
        <v>2.0920000000000001</v>
      </c>
      <c r="R37" s="10">
        <v>50</v>
      </c>
      <c r="S37" s="3">
        <f t="shared" si="8"/>
        <v>0.67</v>
      </c>
      <c r="T37" s="5">
        <v>4</v>
      </c>
      <c r="U37" s="11">
        <f t="shared" si="9"/>
        <v>2.68</v>
      </c>
    </row>
    <row r="38" spans="2:21" x14ac:dyDescent="0.2">
      <c r="B38" s="10">
        <v>60</v>
      </c>
      <c r="C38" s="3">
        <f t="shared" si="0"/>
        <v>0.41199999999999998</v>
      </c>
      <c r="D38" s="5">
        <v>2</v>
      </c>
      <c r="E38" s="11">
        <f t="shared" si="1"/>
        <v>0.82399999999999995</v>
      </c>
      <c r="F38" s="10">
        <v>60</v>
      </c>
      <c r="G38" s="3">
        <f t="shared" si="2"/>
        <v>0.46600000000000003</v>
      </c>
      <c r="H38" s="5">
        <v>2</v>
      </c>
      <c r="I38" s="11">
        <f t="shared" si="3"/>
        <v>0.93200000000000005</v>
      </c>
      <c r="J38" s="10">
        <v>60</v>
      </c>
      <c r="K38" s="3">
        <f t="shared" si="4"/>
        <v>0.439</v>
      </c>
      <c r="L38" s="5">
        <v>2</v>
      </c>
      <c r="M38" s="11">
        <f t="shared" si="5"/>
        <v>0.878</v>
      </c>
      <c r="N38" s="10">
        <v>60</v>
      </c>
      <c r="O38" s="3">
        <f t="shared" si="6"/>
        <v>0.46500000000000002</v>
      </c>
      <c r="P38" s="5">
        <v>2</v>
      </c>
      <c r="Q38" s="11">
        <f t="shared" si="7"/>
        <v>0.93</v>
      </c>
      <c r="R38" s="10">
        <v>60</v>
      </c>
      <c r="S38" s="3">
        <f t="shared" si="8"/>
        <v>0.65</v>
      </c>
      <c r="T38" s="5">
        <v>2</v>
      </c>
      <c r="U38" s="11">
        <f t="shared" si="9"/>
        <v>1.3</v>
      </c>
    </row>
    <row r="39" spans="2:21" x14ac:dyDescent="0.2">
      <c r="B39" s="10">
        <v>70</v>
      </c>
      <c r="C39" s="3">
        <f t="shared" si="0"/>
        <v>0.38700000000000001</v>
      </c>
      <c r="D39" s="5">
        <v>4</v>
      </c>
      <c r="E39" s="11">
        <f t="shared" si="1"/>
        <v>1.548</v>
      </c>
      <c r="F39" s="10">
        <v>70</v>
      </c>
      <c r="G39" s="3">
        <f t="shared" si="2"/>
        <v>0.45300000000000001</v>
      </c>
      <c r="H39" s="5">
        <v>4</v>
      </c>
      <c r="I39" s="11">
        <f t="shared" si="3"/>
        <v>1.8120000000000001</v>
      </c>
      <c r="J39" s="10">
        <v>70</v>
      </c>
      <c r="K39" s="3">
        <f t="shared" si="4"/>
        <v>0.40500000000000003</v>
      </c>
      <c r="L39" s="5">
        <v>4</v>
      </c>
      <c r="M39" s="11">
        <f t="shared" si="5"/>
        <v>1.62</v>
      </c>
      <c r="N39" s="10">
        <v>70</v>
      </c>
      <c r="O39" s="3">
        <f t="shared" si="6"/>
        <v>0.434</v>
      </c>
      <c r="P39" s="5">
        <v>4</v>
      </c>
      <c r="Q39" s="11">
        <f t="shared" si="7"/>
        <v>1.736</v>
      </c>
      <c r="R39" s="10">
        <v>70</v>
      </c>
      <c r="S39" s="3">
        <f t="shared" si="8"/>
        <v>0.65500000000000003</v>
      </c>
      <c r="T39" s="5">
        <v>4</v>
      </c>
      <c r="U39" s="11">
        <f t="shared" si="9"/>
        <v>2.62</v>
      </c>
    </row>
    <row r="40" spans="2:21" x14ac:dyDescent="0.2">
      <c r="B40" s="10">
        <v>80</v>
      </c>
      <c r="C40" s="3">
        <f t="shared" si="0"/>
        <v>0.35399999999999998</v>
      </c>
      <c r="D40" s="5">
        <v>2</v>
      </c>
      <c r="E40" s="11">
        <f t="shared" si="1"/>
        <v>0.70799999999999996</v>
      </c>
      <c r="F40" s="10">
        <v>80</v>
      </c>
      <c r="G40" s="3">
        <f t="shared" si="2"/>
        <v>0.438</v>
      </c>
      <c r="H40" s="5">
        <v>2</v>
      </c>
      <c r="I40" s="11">
        <f t="shared" si="3"/>
        <v>0.876</v>
      </c>
      <c r="J40" s="10">
        <v>80</v>
      </c>
      <c r="K40" s="3">
        <f t="shared" si="4"/>
        <v>0.38700000000000001</v>
      </c>
      <c r="L40" s="5">
        <v>2</v>
      </c>
      <c r="M40" s="11">
        <f t="shared" si="5"/>
        <v>0.77400000000000002</v>
      </c>
      <c r="N40" s="10">
        <v>80</v>
      </c>
      <c r="O40" s="3">
        <f t="shared" si="6"/>
        <v>0.439</v>
      </c>
      <c r="P40" s="5">
        <v>2</v>
      </c>
      <c r="Q40" s="11">
        <f t="shared" si="7"/>
        <v>0.878</v>
      </c>
      <c r="R40" s="10">
        <v>80</v>
      </c>
      <c r="S40" s="3">
        <f t="shared" si="8"/>
        <v>0.68300000000000005</v>
      </c>
      <c r="T40" s="5">
        <v>2</v>
      </c>
      <c r="U40" s="11">
        <f t="shared" si="9"/>
        <v>1.3660000000000001</v>
      </c>
    </row>
    <row r="41" spans="2:21" x14ac:dyDescent="0.2">
      <c r="B41" s="10">
        <v>90</v>
      </c>
      <c r="C41" s="3">
        <f t="shared" si="0"/>
        <v>0.316</v>
      </c>
      <c r="D41" s="5">
        <v>4</v>
      </c>
      <c r="E41" s="11">
        <f t="shared" si="1"/>
        <v>1.264</v>
      </c>
      <c r="F41" s="10">
        <v>90</v>
      </c>
      <c r="G41" s="3">
        <f t="shared" si="2"/>
        <v>0.42</v>
      </c>
      <c r="H41" s="5">
        <v>4</v>
      </c>
      <c r="I41" s="11">
        <f t="shared" si="3"/>
        <v>1.68</v>
      </c>
      <c r="J41" s="10">
        <v>90</v>
      </c>
      <c r="K41" s="3">
        <f t="shared" si="4"/>
        <v>0.38100000000000001</v>
      </c>
      <c r="L41" s="5">
        <v>4</v>
      </c>
      <c r="M41" s="11">
        <f t="shared" si="5"/>
        <v>1.524</v>
      </c>
      <c r="N41" s="10">
        <v>90</v>
      </c>
      <c r="O41" s="3">
        <f t="shared" si="6"/>
        <v>0.47</v>
      </c>
      <c r="P41" s="5">
        <v>4</v>
      </c>
      <c r="Q41" s="11">
        <f t="shared" si="7"/>
        <v>1.88</v>
      </c>
      <c r="R41" s="10">
        <v>90</v>
      </c>
      <c r="S41" s="3">
        <f t="shared" si="8"/>
        <v>0.72499999999999998</v>
      </c>
      <c r="T41" s="5">
        <v>4</v>
      </c>
      <c r="U41" s="11">
        <f t="shared" si="9"/>
        <v>2.9</v>
      </c>
    </row>
    <row r="42" spans="2:21" x14ac:dyDescent="0.2">
      <c r="B42" s="10">
        <v>100</v>
      </c>
      <c r="C42" s="3">
        <f t="shared" si="0"/>
        <v>0.27600000000000002</v>
      </c>
      <c r="D42" s="5">
        <v>2</v>
      </c>
      <c r="E42" s="11">
        <f t="shared" si="1"/>
        <v>0.55200000000000005</v>
      </c>
      <c r="F42" s="10">
        <v>100</v>
      </c>
      <c r="G42" s="3">
        <f t="shared" si="2"/>
        <v>0.40100000000000002</v>
      </c>
      <c r="H42" s="5">
        <v>2</v>
      </c>
      <c r="I42" s="11">
        <f t="shared" si="3"/>
        <v>0.80200000000000005</v>
      </c>
      <c r="J42" s="10">
        <v>100</v>
      </c>
      <c r="K42" s="3">
        <f t="shared" si="4"/>
        <v>0.38300000000000001</v>
      </c>
      <c r="L42" s="5">
        <v>2</v>
      </c>
      <c r="M42" s="11">
        <f t="shared" si="5"/>
        <v>0.76600000000000001</v>
      </c>
      <c r="N42" s="10">
        <v>100</v>
      </c>
      <c r="O42" s="3">
        <f t="shared" si="6"/>
        <v>0.51300000000000001</v>
      </c>
      <c r="P42" s="5">
        <v>2</v>
      </c>
      <c r="Q42" s="11">
        <f t="shared" si="7"/>
        <v>1.026</v>
      </c>
      <c r="R42" s="10">
        <v>100</v>
      </c>
      <c r="S42" s="3">
        <f t="shared" si="8"/>
        <v>0.77</v>
      </c>
      <c r="T42" s="5">
        <v>2</v>
      </c>
      <c r="U42" s="11">
        <f t="shared" si="9"/>
        <v>1.54</v>
      </c>
    </row>
    <row r="43" spans="2:21" x14ac:dyDescent="0.2">
      <c r="B43" s="10">
        <v>110</v>
      </c>
      <c r="C43" s="3">
        <f t="shared" si="0"/>
        <v>0.24</v>
      </c>
      <c r="D43" s="5">
        <v>4</v>
      </c>
      <c r="E43" s="11">
        <f t="shared" si="1"/>
        <v>0.96</v>
      </c>
      <c r="F43" s="10">
        <v>110</v>
      </c>
      <c r="G43" s="3">
        <f t="shared" si="2"/>
        <v>0.38</v>
      </c>
      <c r="H43" s="5">
        <v>4</v>
      </c>
      <c r="I43" s="11">
        <f t="shared" si="3"/>
        <v>1.52</v>
      </c>
      <c r="J43" s="10">
        <v>110</v>
      </c>
      <c r="K43" s="3">
        <f t="shared" si="4"/>
        <v>0.38200000000000001</v>
      </c>
      <c r="L43" s="5">
        <v>4</v>
      </c>
      <c r="M43" s="11">
        <f t="shared" si="5"/>
        <v>1.528</v>
      </c>
      <c r="N43" s="10">
        <v>110</v>
      </c>
      <c r="O43" s="3">
        <f t="shared" si="6"/>
        <v>0.55000000000000004</v>
      </c>
      <c r="P43" s="5">
        <v>4</v>
      </c>
      <c r="Q43" s="11">
        <f t="shared" si="7"/>
        <v>2.2000000000000002</v>
      </c>
      <c r="R43" s="10">
        <v>110</v>
      </c>
      <c r="S43" s="3">
        <f t="shared" si="8"/>
        <v>0.80400000000000005</v>
      </c>
      <c r="T43" s="5">
        <v>4</v>
      </c>
      <c r="U43" s="11">
        <f t="shared" si="9"/>
        <v>3.2160000000000002</v>
      </c>
    </row>
    <row r="44" spans="2:21" x14ac:dyDescent="0.2">
      <c r="B44" s="10">
        <v>120</v>
      </c>
      <c r="C44" s="3">
        <f t="shared" si="0"/>
        <v>0.20599999999999999</v>
      </c>
      <c r="D44" s="5">
        <v>2</v>
      </c>
      <c r="E44" s="11">
        <f t="shared" si="1"/>
        <v>0.41199999999999998</v>
      </c>
      <c r="F44" s="10">
        <v>120</v>
      </c>
      <c r="G44" s="3">
        <f t="shared" si="2"/>
        <v>0.35399999999999998</v>
      </c>
      <c r="H44" s="5">
        <v>2</v>
      </c>
      <c r="I44" s="11">
        <f t="shared" si="3"/>
        <v>0.70799999999999996</v>
      </c>
      <c r="J44" s="10">
        <v>120</v>
      </c>
      <c r="K44" s="3">
        <f t="shared" si="4"/>
        <v>0.374</v>
      </c>
      <c r="L44" s="5">
        <v>2</v>
      </c>
      <c r="M44" s="11">
        <f t="shared" si="5"/>
        <v>0.748</v>
      </c>
      <c r="N44" s="10">
        <v>120</v>
      </c>
      <c r="O44" s="3">
        <f t="shared" si="6"/>
        <v>0.56999999999999995</v>
      </c>
      <c r="P44" s="5">
        <v>2</v>
      </c>
      <c r="Q44" s="11">
        <f t="shared" si="7"/>
        <v>1.1399999999999999</v>
      </c>
      <c r="R44" s="10">
        <v>120</v>
      </c>
      <c r="S44" s="3">
        <f t="shared" si="8"/>
        <v>0.82499999999999996</v>
      </c>
      <c r="T44" s="5">
        <v>2</v>
      </c>
      <c r="U44" s="11">
        <f t="shared" si="9"/>
        <v>1.65</v>
      </c>
    </row>
    <row r="45" spans="2:21" x14ac:dyDescent="0.2">
      <c r="B45" s="10">
        <v>130</v>
      </c>
      <c r="C45" s="3">
        <f t="shared" si="0"/>
        <v>0.17599999999999999</v>
      </c>
      <c r="D45" s="5">
        <v>4</v>
      </c>
      <c r="E45" s="11">
        <f t="shared" si="1"/>
        <v>0.70399999999999996</v>
      </c>
      <c r="F45" s="10">
        <v>130</v>
      </c>
      <c r="G45" s="3">
        <f t="shared" si="2"/>
        <v>0.32</v>
      </c>
      <c r="H45" s="5">
        <v>4</v>
      </c>
      <c r="I45" s="11">
        <f t="shared" si="3"/>
        <v>1.28</v>
      </c>
      <c r="J45" s="10">
        <v>130</v>
      </c>
      <c r="K45" s="3">
        <f t="shared" si="4"/>
        <v>0.35699999999999998</v>
      </c>
      <c r="L45" s="5">
        <v>4</v>
      </c>
      <c r="M45" s="11">
        <f t="shared" si="5"/>
        <v>1.4279999999999999</v>
      </c>
      <c r="N45" s="10">
        <v>130</v>
      </c>
      <c r="O45" s="3">
        <f t="shared" si="6"/>
        <v>0.56899999999999995</v>
      </c>
      <c r="P45" s="5">
        <v>4</v>
      </c>
      <c r="Q45" s="11">
        <f t="shared" si="7"/>
        <v>2.2759999999999998</v>
      </c>
      <c r="R45" s="10">
        <v>130</v>
      </c>
      <c r="S45" s="3">
        <f t="shared" si="8"/>
        <v>0.82899999999999996</v>
      </c>
      <c r="T45" s="5">
        <v>4</v>
      </c>
      <c r="U45" s="11">
        <f t="shared" si="9"/>
        <v>3.3159999999999998</v>
      </c>
    </row>
    <row r="46" spans="2:21" x14ac:dyDescent="0.2">
      <c r="B46" s="10">
        <v>140</v>
      </c>
      <c r="C46" s="3">
        <f t="shared" si="0"/>
        <v>0.14699999999999999</v>
      </c>
      <c r="D46" s="5">
        <v>2</v>
      </c>
      <c r="E46" s="11">
        <f t="shared" si="1"/>
        <v>0.29399999999999998</v>
      </c>
      <c r="F46" s="10">
        <v>140</v>
      </c>
      <c r="G46" s="3">
        <f t="shared" si="2"/>
        <v>0.27500000000000002</v>
      </c>
      <c r="H46" s="5">
        <v>2</v>
      </c>
      <c r="I46" s="11">
        <f t="shared" si="3"/>
        <v>0.55000000000000004</v>
      </c>
      <c r="J46" s="10">
        <v>140</v>
      </c>
      <c r="K46" s="3">
        <f t="shared" si="4"/>
        <v>0.33100000000000002</v>
      </c>
      <c r="L46" s="5">
        <v>2</v>
      </c>
      <c r="M46" s="11">
        <f t="shared" si="5"/>
        <v>0.66200000000000003</v>
      </c>
      <c r="N46" s="10">
        <v>140</v>
      </c>
      <c r="O46" s="3">
        <f t="shared" si="6"/>
        <v>0.55500000000000005</v>
      </c>
      <c r="P46" s="5">
        <v>2</v>
      </c>
      <c r="Q46" s="11">
        <f t="shared" si="7"/>
        <v>1.1100000000000001</v>
      </c>
      <c r="R46" s="10">
        <v>140</v>
      </c>
      <c r="S46" s="3">
        <f t="shared" si="8"/>
        <v>0.82599999999999996</v>
      </c>
      <c r="T46" s="5">
        <v>2</v>
      </c>
      <c r="U46" s="11">
        <f t="shared" si="9"/>
        <v>1.6519999999999999</v>
      </c>
    </row>
    <row r="47" spans="2:21" x14ac:dyDescent="0.2">
      <c r="B47" s="10">
        <v>150</v>
      </c>
      <c r="C47" s="3">
        <f t="shared" si="0"/>
        <v>0.11799999999999999</v>
      </c>
      <c r="D47" s="5">
        <v>4</v>
      </c>
      <c r="E47" s="11">
        <f t="shared" si="1"/>
        <v>0.47199999999999998</v>
      </c>
      <c r="F47" s="10">
        <v>150</v>
      </c>
      <c r="G47" s="3">
        <f t="shared" si="2"/>
        <v>0.221</v>
      </c>
      <c r="H47" s="5">
        <v>4</v>
      </c>
      <c r="I47" s="11">
        <f t="shared" si="3"/>
        <v>0.88400000000000001</v>
      </c>
      <c r="J47" s="10">
        <v>150</v>
      </c>
      <c r="K47" s="3">
        <f t="shared" si="4"/>
        <v>0.30099999999999999</v>
      </c>
      <c r="L47" s="5">
        <v>4</v>
      </c>
      <c r="M47" s="11">
        <f t="shared" si="5"/>
        <v>1.204</v>
      </c>
      <c r="N47" s="10">
        <v>150</v>
      </c>
      <c r="O47" s="3">
        <f t="shared" si="6"/>
        <v>0.53900000000000003</v>
      </c>
      <c r="P47" s="5">
        <v>4</v>
      </c>
      <c r="Q47" s="11">
        <f t="shared" si="7"/>
        <v>2.1560000000000001</v>
      </c>
      <c r="R47" s="10">
        <v>150</v>
      </c>
      <c r="S47" s="3">
        <f t="shared" si="8"/>
        <v>0.82199999999999995</v>
      </c>
      <c r="T47" s="5">
        <v>4</v>
      </c>
      <c r="U47" s="11">
        <f t="shared" si="9"/>
        <v>3.2879999999999998</v>
      </c>
    </row>
    <row r="48" spans="2:21" x14ac:dyDescent="0.2">
      <c r="B48" s="10">
        <v>160</v>
      </c>
      <c r="C48" s="3">
        <f t="shared" si="0"/>
        <v>9.2999999999999999E-2</v>
      </c>
      <c r="D48" s="5">
        <v>2</v>
      </c>
      <c r="E48" s="11">
        <f t="shared" si="1"/>
        <v>0.186</v>
      </c>
      <c r="F48" s="10">
        <v>160</v>
      </c>
      <c r="G48" s="3">
        <f t="shared" si="2"/>
        <v>0.16900000000000001</v>
      </c>
      <c r="H48" s="5">
        <v>2</v>
      </c>
      <c r="I48" s="11">
        <f t="shared" si="3"/>
        <v>0.33800000000000002</v>
      </c>
      <c r="J48" s="10">
        <v>160</v>
      </c>
      <c r="K48" s="3">
        <f t="shared" si="4"/>
        <v>0.26300000000000001</v>
      </c>
      <c r="L48" s="5">
        <v>2</v>
      </c>
      <c r="M48" s="11">
        <f t="shared" si="5"/>
        <v>0.52600000000000002</v>
      </c>
      <c r="N48" s="10">
        <v>160</v>
      </c>
      <c r="O48" s="3">
        <f t="shared" si="6"/>
        <v>0.52600000000000002</v>
      </c>
      <c r="P48" s="5">
        <v>2</v>
      </c>
      <c r="Q48" s="11">
        <f t="shared" si="7"/>
        <v>1.052</v>
      </c>
      <c r="R48" s="10">
        <v>160</v>
      </c>
      <c r="S48" s="3">
        <f t="shared" si="8"/>
        <v>0.82099999999999995</v>
      </c>
      <c r="T48" s="5">
        <v>2</v>
      </c>
      <c r="U48" s="11">
        <f t="shared" si="9"/>
        <v>1.6419999999999999</v>
      </c>
    </row>
    <row r="49" spans="2:24" x14ac:dyDescent="0.2">
      <c r="B49" s="10">
        <v>170</v>
      </c>
      <c r="C49" s="3">
        <f t="shared" si="0"/>
        <v>0.08</v>
      </c>
      <c r="D49" s="5">
        <v>4</v>
      </c>
      <c r="E49" s="11">
        <f t="shared" si="1"/>
        <v>0.32</v>
      </c>
      <c r="F49" s="10">
        <v>170</v>
      </c>
      <c r="G49" s="3">
        <f t="shared" si="2"/>
        <v>0.13300000000000001</v>
      </c>
      <c r="H49" s="5">
        <v>4</v>
      </c>
      <c r="I49" s="11">
        <f t="shared" si="3"/>
        <v>0.53200000000000003</v>
      </c>
      <c r="J49" s="10">
        <v>170</v>
      </c>
      <c r="K49" s="3">
        <f t="shared" si="4"/>
        <v>0.20799999999999999</v>
      </c>
      <c r="L49" s="5">
        <v>4</v>
      </c>
      <c r="M49" s="11">
        <f t="shared" si="5"/>
        <v>0.83199999999999996</v>
      </c>
      <c r="N49" s="10">
        <v>170</v>
      </c>
      <c r="O49" s="3">
        <f t="shared" si="6"/>
        <v>0.501</v>
      </c>
      <c r="P49" s="5">
        <v>4</v>
      </c>
      <c r="Q49" s="11">
        <f t="shared" si="7"/>
        <v>2.004</v>
      </c>
      <c r="R49" s="10">
        <v>170</v>
      </c>
      <c r="S49" s="3">
        <f t="shared" si="8"/>
        <v>0.81200000000000006</v>
      </c>
      <c r="T49" s="5">
        <v>4</v>
      </c>
      <c r="U49" s="11">
        <f t="shared" si="9"/>
        <v>3.2480000000000002</v>
      </c>
    </row>
    <row r="50" spans="2:24" ht="13.5" thickBot="1" x14ac:dyDescent="0.25">
      <c r="B50" s="12">
        <v>180</v>
      </c>
      <c r="C50" s="13">
        <f t="shared" si="0"/>
        <v>0.08</v>
      </c>
      <c r="D50" s="14">
        <v>1</v>
      </c>
      <c r="E50" s="15">
        <f t="shared" si="1"/>
        <v>0.08</v>
      </c>
      <c r="F50" s="12">
        <v>180</v>
      </c>
      <c r="G50" s="13">
        <f t="shared" si="2"/>
        <v>0.11600000000000001</v>
      </c>
      <c r="H50" s="14">
        <v>1</v>
      </c>
      <c r="I50" s="15">
        <f t="shared" si="3"/>
        <v>0.11600000000000001</v>
      </c>
      <c r="J50" s="12">
        <v>180</v>
      </c>
      <c r="K50" s="13">
        <f t="shared" si="4"/>
        <v>0.13</v>
      </c>
      <c r="L50" s="14">
        <v>1</v>
      </c>
      <c r="M50" s="15">
        <f t="shared" si="5"/>
        <v>0.13</v>
      </c>
      <c r="N50" s="12">
        <v>180</v>
      </c>
      <c r="O50" s="13">
        <f t="shared" si="6"/>
        <v>0.44</v>
      </c>
      <c r="P50" s="14">
        <v>1</v>
      </c>
      <c r="Q50" s="15">
        <f t="shared" si="7"/>
        <v>0.44</v>
      </c>
      <c r="R50" s="12">
        <v>180</v>
      </c>
      <c r="S50" s="13">
        <f t="shared" si="8"/>
        <v>0.77600000000000002</v>
      </c>
      <c r="T50" s="14">
        <v>1</v>
      </c>
      <c r="U50" s="15">
        <f t="shared" si="9"/>
        <v>0.77600000000000002</v>
      </c>
    </row>
    <row r="51" spans="2:24" x14ac:dyDescent="0.2">
      <c r="D51" s="8" t="s">
        <v>0</v>
      </c>
      <c r="E51" s="9">
        <f>SUM(E32:E50)</f>
        <v>15.722</v>
      </c>
      <c r="H51" s="8" t="s">
        <v>0</v>
      </c>
      <c r="I51" s="9">
        <f>SUM(I32:I50)</f>
        <v>20.497</v>
      </c>
      <c r="L51" s="8" t="s">
        <v>0</v>
      </c>
      <c r="M51" s="9">
        <f>SUM(M32:M50)</f>
        <v>21.654000000000003</v>
      </c>
      <c r="P51" s="8" t="s">
        <v>0</v>
      </c>
      <c r="Q51" s="9">
        <f>SUM(Q32:Q50)</f>
        <v>28.771000000000001</v>
      </c>
      <c r="T51" s="8" t="s">
        <v>0</v>
      </c>
      <c r="U51" s="9">
        <f>SUM(U32:U50)</f>
        <v>39.78</v>
      </c>
    </row>
    <row r="52" spans="2:24" x14ac:dyDescent="0.2">
      <c r="D52" s="6" t="s">
        <v>1</v>
      </c>
      <c r="E52" s="7">
        <f>0.174532*E51/3</f>
        <v>0.91466403466666657</v>
      </c>
      <c r="H52" s="6" t="s">
        <v>1</v>
      </c>
      <c r="I52" s="7">
        <f>0.174532*I51/3</f>
        <v>1.1924608013333333</v>
      </c>
      <c r="L52" s="6" t="s">
        <v>1</v>
      </c>
      <c r="M52" s="7">
        <f>0.174532*M51/3</f>
        <v>1.2597719760000001</v>
      </c>
      <c r="P52" s="6" t="s">
        <v>1</v>
      </c>
      <c r="Q52" s="7">
        <f>0.174532*Q51/3</f>
        <v>1.6738200573333335</v>
      </c>
      <c r="T52" s="6" t="s">
        <v>1</v>
      </c>
      <c r="U52" s="7">
        <f>0.174532*U51/3</f>
        <v>2.3142943199999997</v>
      </c>
      <c r="W52">
        <v>0</v>
      </c>
      <c r="X52">
        <v>0.73699999999999999</v>
      </c>
    </row>
    <row r="53" spans="2:24" x14ac:dyDescent="0.2">
      <c r="D53" s="6" t="s">
        <v>2</v>
      </c>
      <c r="E53" s="7">
        <f>E52/3.1415927</f>
        <v>0.29114660047009489</v>
      </c>
      <c r="H53" s="6" t="s">
        <v>2</v>
      </c>
      <c r="I53" s="7">
        <f>I52/3.1415927</f>
        <v>0.37957205634369262</v>
      </c>
      <c r="L53" s="6" t="s">
        <v>2</v>
      </c>
      <c r="M53" s="7">
        <f>M52/3.1415927</f>
        <v>0.40099786837421675</v>
      </c>
      <c r="P53" s="6" t="s">
        <v>2</v>
      </c>
      <c r="Q53" s="7">
        <f>Q52/3.1415927</f>
        <v>0.53279346407105332</v>
      </c>
      <c r="T53" s="6" t="s">
        <v>2</v>
      </c>
      <c r="U53" s="7">
        <f>U52/3.1415927</f>
        <v>0.73666275071240128</v>
      </c>
      <c r="W53">
        <v>180</v>
      </c>
      <c r="X53">
        <v>0.73699999999999999</v>
      </c>
    </row>
    <row r="55" spans="2:24" x14ac:dyDescent="0.2">
      <c r="B55" s="22" t="s">
        <v>8</v>
      </c>
      <c r="C55" s="22" t="s">
        <v>13</v>
      </c>
      <c r="D55" s="23" t="s">
        <v>5</v>
      </c>
      <c r="E55" s="22" t="s">
        <v>6</v>
      </c>
    </row>
    <row r="56" spans="2:24" x14ac:dyDescent="0.2">
      <c r="B56" s="5">
        <v>0.2</v>
      </c>
      <c r="C56" s="3">
        <f>E53</f>
        <v>0.29114660047009489</v>
      </c>
      <c r="D56" s="5">
        <v>1</v>
      </c>
      <c r="E56" s="3">
        <f>C56*D56*B56</f>
        <v>5.8229320094018981E-2</v>
      </c>
    </row>
    <row r="57" spans="2:24" x14ac:dyDescent="0.2">
      <c r="B57" s="5">
        <v>0.4</v>
      </c>
      <c r="C57" s="3">
        <f>I53</f>
        <v>0.37957205634369262</v>
      </c>
      <c r="D57" s="5">
        <v>4</v>
      </c>
      <c r="E57" s="3">
        <f>C57*D57*B57</f>
        <v>0.60731529014990826</v>
      </c>
    </row>
    <row r="58" spans="2:24" x14ac:dyDescent="0.2">
      <c r="B58" s="5">
        <v>0.6</v>
      </c>
      <c r="C58" s="3">
        <f>M53</f>
        <v>0.40099786837421675</v>
      </c>
      <c r="D58" s="5">
        <v>2</v>
      </c>
      <c r="E58" s="3">
        <f>C58*D58*B58</f>
        <v>0.48119744204906006</v>
      </c>
    </row>
    <row r="59" spans="2:24" x14ac:dyDescent="0.2">
      <c r="B59" s="5">
        <v>0.8</v>
      </c>
      <c r="C59" s="3">
        <f>Q53</f>
        <v>0.53279346407105332</v>
      </c>
      <c r="D59" s="5">
        <v>4</v>
      </c>
      <c r="E59" s="3">
        <f>C59*D59*B59</f>
        <v>1.7049390850273707</v>
      </c>
    </row>
    <row r="60" spans="2:24" x14ac:dyDescent="0.2">
      <c r="B60" s="5">
        <v>1</v>
      </c>
      <c r="C60" s="3">
        <f>U53</f>
        <v>0.73666275071240128</v>
      </c>
      <c r="D60" s="5">
        <v>1</v>
      </c>
      <c r="E60" s="3">
        <f>C60*D60*B60</f>
        <v>0.73666275071240128</v>
      </c>
    </row>
    <row r="61" spans="2:24" x14ac:dyDescent="0.2">
      <c r="D61" s="8" t="s">
        <v>0</v>
      </c>
      <c r="E61" s="9">
        <f>SUM(E56:E60)</f>
        <v>3.5883438880327594</v>
      </c>
      <c r="F61">
        <v>0.2</v>
      </c>
      <c r="G61" s="4">
        <f>E63</f>
        <v>0.49838109556010551</v>
      </c>
    </row>
    <row r="62" spans="2:24" x14ac:dyDescent="0.2">
      <c r="D62" s="6" t="s">
        <v>1</v>
      </c>
      <c r="E62" s="7">
        <f>0.2*E61/3</f>
        <v>0.23922292586885063</v>
      </c>
      <c r="F62">
        <v>1</v>
      </c>
      <c r="G62" s="4">
        <f>E63</f>
        <v>0.49838109556010551</v>
      </c>
    </row>
    <row r="63" spans="2:24" x14ac:dyDescent="0.2">
      <c r="D63" s="6" t="s">
        <v>2</v>
      </c>
      <c r="E63" s="7">
        <f>E62/(0.5*(1-B56^2))</f>
        <v>0.49838109556010551</v>
      </c>
    </row>
  </sheetData>
  <phoneticPr fontId="1" type="noConversion"/>
  <pageMargins left="0.75" right="0.75" top="1" bottom="1" header="0.5" footer="0.5"/>
  <pageSetup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040" r:id="rId4">
          <objectPr defaultSize="0" r:id="rId5">
            <anchor moveWithCells="1">
              <from>
                <xdr:col>3</xdr:col>
                <xdr:colOff>590550</xdr:colOff>
                <xdr:row>70</xdr:row>
                <xdr:rowOff>66675</xdr:rowOff>
              </from>
              <to>
                <xdr:col>5</xdr:col>
                <xdr:colOff>409575</xdr:colOff>
                <xdr:row>76</xdr:row>
                <xdr:rowOff>57150</xdr:rowOff>
              </to>
            </anchor>
          </objectPr>
        </oleObject>
      </mc:Choice>
      <mc:Fallback>
        <oleObject progId="Equation.DSMT4" shapeId="104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ITU/GIDB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Can Takinacı</dc:creator>
  <cp:lastModifiedBy>Ali Can TAKiNACI</cp:lastModifiedBy>
  <dcterms:created xsi:type="dcterms:W3CDTF">2005-11-23T10:27:26Z</dcterms:created>
  <dcterms:modified xsi:type="dcterms:W3CDTF">2016-12-17T11:00:51Z</dcterms:modified>
</cp:coreProperties>
</file>