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Huseyin\My Web Sites\public_html\uygulamalar\"/>
    </mc:Choice>
  </mc:AlternateContent>
  <bookViews>
    <workbookView xWindow="0" yWindow="0" windowWidth="23040" windowHeight="9432"/>
  </bookViews>
  <sheets>
    <sheet name="notlar" sheetId="4" r:id="rId1"/>
  </sheets>
  <externalReferences>
    <externalReference r:id="rId2"/>
    <externalReference r:id="rId3"/>
    <externalReference r:id="rId4"/>
  </externalReferences>
  <definedNames>
    <definedName name="byil">#REF!</definedName>
    <definedName name="düşeyara2">[1]Düşeyara!$A$1</definedName>
    <definedName name="eğer">#REF!</definedName>
    <definedName name="etki">[2]mto221!$P$1:$P$65536</definedName>
    <definedName name="hata">#REF!</definedName>
    <definedName name="not">notlar!$K:$K</definedName>
    <definedName name="ort">notlar!$Q$5</definedName>
    <definedName name="sonuc">#REF!</definedName>
    <definedName name="tablosatislar">#REF!</definedName>
    <definedName name="yonler">'[3]ruzgar yonu'!$AB$17:$AB$24</definedName>
  </definedNames>
  <calcPr calcId="152511"/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Q5" i="4"/>
  <c r="R7" i="4" s="1"/>
  <c r="K1" i="4"/>
  <c r="R6" i="4"/>
  <c r="R10" i="4"/>
  <c r="K2" i="4"/>
  <c r="R5" i="4" l="1"/>
  <c r="R8" i="4"/>
  <c r="R11" i="4"/>
  <c r="R9" i="4"/>
  <c r="K5" i="4"/>
  <c r="L7" i="4" s="1"/>
  <c r="L12" i="4" l="1"/>
  <c r="L13" i="4"/>
  <c r="L8" i="4"/>
  <c r="L35" i="4"/>
  <c r="L27" i="4"/>
  <c r="L29" i="4"/>
  <c r="L28" i="4"/>
  <c r="L33" i="4"/>
  <c r="L14" i="4"/>
  <c r="L44" i="4"/>
  <c r="L24" i="4"/>
  <c r="L15" i="4"/>
  <c r="L16" i="4"/>
  <c r="L43" i="4"/>
  <c r="L6" i="4"/>
  <c r="L18" i="4"/>
  <c r="L22" i="4"/>
  <c r="L40" i="4"/>
  <c r="L45" i="4"/>
  <c r="L47" i="4"/>
  <c r="L11" i="4"/>
  <c r="L10" i="4"/>
  <c r="L34" i="4"/>
  <c r="L30" i="4"/>
  <c r="L20" i="4"/>
  <c r="L31" i="4"/>
  <c r="L32" i="4"/>
  <c r="L39" i="4"/>
  <c r="L21" i="4"/>
  <c r="L26" i="4"/>
  <c r="L19" i="4"/>
  <c r="L38" i="4"/>
  <c r="L36" i="4"/>
  <c r="L48" i="4"/>
  <c r="L25" i="4"/>
  <c r="L37" i="4"/>
  <c r="L42" i="4"/>
  <c r="L46" i="4"/>
  <c r="L17" i="4"/>
  <c r="L41" i="4"/>
  <c r="L23" i="4"/>
  <c r="L9" i="4"/>
  <c r="L5" i="4"/>
  <c r="O13" i="4" l="1"/>
  <c r="O10" i="4"/>
  <c r="O6" i="4"/>
  <c r="O8" i="4"/>
  <c r="O5" i="4"/>
  <c r="O9" i="4"/>
  <c r="O7" i="4"/>
  <c r="O11" i="4"/>
  <c r="O12" i="4"/>
</calcChain>
</file>

<file path=xl/comments1.xml><?xml version="1.0" encoding="utf-8"?>
<comments xmlns="http://schemas.openxmlformats.org/spreadsheetml/2006/main">
  <authors>
    <author>Toros</author>
  </authors>
  <commentList>
    <comment ref="P4" authorId="0" shapeId="0">
      <text>
        <r>
          <rPr>
            <b/>
            <sz val="14"/>
            <color indexed="81"/>
            <rFont val="Tahoma"/>
            <family val="2"/>
            <charset val="162"/>
          </rPr>
          <t>Etki parametresinde değişiklik yaparak harf notlarını değiştirebilirsiniz</t>
        </r>
      </text>
    </comment>
  </commentList>
</comments>
</file>

<file path=xl/sharedStrings.xml><?xml version="1.0" encoding="utf-8"?>
<sst xmlns="http://schemas.openxmlformats.org/spreadsheetml/2006/main" count="75" uniqueCount="75">
  <si>
    <t>Adet</t>
  </si>
  <si>
    <t>No</t>
  </si>
  <si>
    <t>Adı Soyadı</t>
  </si>
  <si>
    <t>Sonuç</t>
  </si>
  <si>
    <t xml:space="preserve">Not </t>
  </si>
  <si>
    <t>Etki</t>
  </si>
  <si>
    <t>Sın_Ort</t>
  </si>
  <si>
    <t>AA</t>
  </si>
  <si>
    <t>BA</t>
  </si>
  <si>
    <t>BB</t>
  </si>
  <si>
    <t>CB</t>
  </si>
  <si>
    <t>CC</t>
  </si>
  <si>
    <t>DC</t>
  </si>
  <si>
    <t>DD</t>
  </si>
  <si>
    <t>FF</t>
  </si>
  <si>
    <t>Ders:</t>
  </si>
  <si>
    <t>Sınav yüzde değerleri</t>
  </si>
  <si>
    <t>KS1</t>
  </si>
  <si>
    <t>KS2</t>
  </si>
  <si>
    <t>AS1</t>
  </si>
  <si>
    <t>AS2</t>
  </si>
  <si>
    <t>Proje</t>
  </si>
  <si>
    <t>Ödev</t>
  </si>
  <si>
    <t>Diğer</t>
  </si>
  <si>
    <t>Toplam</t>
  </si>
  <si>
    <t>Ssınav</t>
  </si>
  <si>
    <t>HER BİR SINAV 100 ÜZERİNDEN GİRİLMELİ, VE 2. SATIRA YÜZDE DEĞERLERİ VERİLMELİDİR,</t>
  </si>
  <si>
    <t>Etki parametresinde değişiklik yaparak, notların harf değerlrini belirleyebilrisiniz.</t>
  </si>
  <si>
    <t>VF</t>
  </si>
  <si>
    <t>Öğrenci1</t>
  </si>
  <si>
    <t>Öğrenci2</t>
  </si>
  <si>
    <t>Öğrenci3</t>
  </si>
  <si>
    <t>Öğrenci4</t>
  </si>
  <si>
    <t>Öğrenci5</t>
  </si>
  <si>
    <t>Öğrenci6</t>
  </si>
  <si>
    <t>Öğrenci7</t>
  </si>
  <si>
    <t>Öğrenci8</t>
  </si>
  <si>
    <t>Öğrenci9</t>
  </si>
  <si>
    <t>Öğrenci10</t>
  </si>
  <si>
    <t>Öğrenci11</t>
  </si>
  <si>
    <t>Öğrenci12</t>
  </si>
  <si>
    <t>Öğrenci13</t>
  </si>
  <si>
    <t>Öğrenci14</t>
  </si>
  <si>
    <t>Öğrenci15</t>
  </si>
  <si>
    <t>Öğrenci16</t>
  </si>
  <si>
    <t>Öğrenci17</t>
  </si>
  <si>
    <t>Öğrenci18</t>
  </si>
  <si>
    <t>Öğrenci19</t>
  </si>
  <si>
    <t>Öğrenci20</t>
  </si>
  <si>
    <t>Öğrenci21</t>
  </si>
  <si>
    <t>Öğrenci22</t>
  </si>
  <si>
    <t>Öğrenci23</t>
  </si>
  <si>
    <t>Öğrenci24</t>
  </si>
  <si>
    <t>Öğrenci25</t>
  </si>
  <si>
    <t>Öğrenci26</t>
  </si>
  <si>
    <t>Öğrenci27</t>
  </si>
  <si>
    <t>Öğrenci28</t>
  </si>
  <si>
    <t>Öğrenci29</t>
  </si>
  <si>
    <t>Öğrenci30</t>
  </si>
  <si>
    <t>Öğrenci31</t>
  </si>
  <si>
    <t>Öğrenci32</t>
  </si>
  <si>
    <t>Öğrenci33</t>
  </si>
  <si>
    <t>Öğrenci34</t>
  </si>
  <si>
    <t>Öğrenci35</t>
  </si>
  <si>
    <t>Öğrenci36</t>
  </si>
  <si>
    <t>Öğrenci37</t>
  </si>
  <si>
    <t>Öğrenci38</t>
  </si>
  <si>
    <t>Öğrenci39</t>
  </si>
  <si>
    <t>Öğrenci40</t>
  </si>
  <si>
    <t>Öğrenci41</t>
  </si>
  <si>
    <t>Öğrenci42</t>
  </si>
  <si>
    <t>Öğrenci43</t>
  </si>
  <si>
    <t>Öğrenci44</t>
  </si>
  <si>
    <t>Vizesizler için sonuç bölümüne VF yazınız</t>
  </si>
  <si>
    <t>Tarih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</si>
</sst>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.00_);\(&quot;$&quot;#,##0.00\)"/>
    <numFmt numFmtId="166" formatCode="[&gt;9999999]\(###\)\ ###\ ##\ ##;###\ ##\ ##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color indexed="53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9"/>
      <name val="Arial Tur"/>
      <family val="2"/>
      <charset val="162"/>
    </font>
    <font>
      <sz val="10"/>
      <color indexed="9"/>
      <name val="Arial Tur"/>
      <charset val="162"/>
    </font>
    <font>
      <b/>
      <i/>
      <sz val="10"/>
      <name val="Arial"/>
      <family val="2"/>
    </font>
    <font>
      <b/>
      <sz val="14"/>
      <color indexed="81"/>
      <name val="Tahoma"/>
      <family val="2"/>
      <charset val="162"/>
    </font>
    <font>
      <sz val="12"/>
      <color rgb="FFFF0000"/>
      <name val="Arial"/>
      <family val="2"/>
      <charset val="162"/>
    </font>
    <font>
      <sz val="12"/>
      <color rgb="FFFF0000"/>
      <name val="Arial Tur"/>
      <family val="2"/>
      <charset val="162"/>
    </font>
    <font>
      <b/>
      <sz val="10"/>
      <name val="Arial"/>
      <family val="2"/>
      <charset val="162"/>
    </font>
    <font>
      <sz val="12"/>
      <color theme="1" tint="0.499984740745262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166" fontId="4" fillId="0" borderId="0">
      <alignment vertical="center"/>
    </xf>
  </cellStyleXfs>
  <cellXfs count="29">
    <xf numFmtId="0" fontId="0" fillId="0" borderId="0" xfId="0"/>
    <xf numFmtId="0" fontId="3" fillId="0" borderId="0" xfId="1" applyFont="1"/>
    <xf numFmtId="0" fontId="3" fillId="2" borderId="0" xfId="1" applyFont="1" applyFill="1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0" borderId="0" xfId="1" applyFont="1"/>
    <xf numFmtId="0" fontId="2" fillId="0" borderId="0" xfId="1"/>
    <xf numFmtId="0" fontId="2" fillId="0" borderId="3" xfId="1" applyBorder="1" applyAlignment="1">
      <alignment horizontal="center"/>
    </xf>
    <xf numFmtId="0" fontId="2" fillId="0" borderId="0" xfId="1" applyAlignment="1">
      <alignment horizontal="center"/>
    </xf>
    <xf numFmtId="0" fontId="7" fillId="0" borderId="3" xfId="1" applyFont="1" applyBorder="1" applyAlignment="1">
      <alignment horizontal="center"/>
    </xf>
    <xf numFmtId="2" fontId="8" fillId="0" borderId="3" xfId="1" applyNumberFormat="1" applyFont="1" applyFill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/>
    </xf>
    <xf numFmtId="2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4" fillId="0" borderId="0" xfId="1" applyFont="1"/>
    <xf numFmtId="0" fontId="15" fillId="0" borderId="0" xfId="1" applyFont="1"/>
    <xf numFmtId="2" fontId="14" fillId="0" borderId="0" xfId="1" applyNumberFormat="1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 vertical="top" wrapText="1"/>
    </xf>
    <xf numFmtId="1" fontId="16" fillId="0" borderId="3" xfId="1" applyNumberFormat="1" applyFont="1" applyBorder="1" applyAlignment="1">
      <alignment horizontal="center"/>
    </xf>
    <xf numFmtId="1" fontId="4" fillId="0" borderId="0" xfId="1" applyNumberFormat="1" applyFont="1"/>
    <xf numFmtId="164" fontId="7" fillId="0" borderId="2" xfId="1" applyNumberFormat="1" applyFont="1" applyFill="1" applyBorder="1" applyAlignment="1">
      <alignment horizontal="center"/>
    </xf>
    <xf numFmtId="0" fontId="17" fillId="0" borderId="0" xfId="1" applyFont="1"/>
    <xf numFmtId="0" fontId="3" fillId="0" borderId="0" xfId="1" applyFont="1" applyAlignment="1">
      <alignment horizontal="center"/>
    </xf>
  </cellXfs>
  <cellStyles count="6">
    <cellStyle name="Emphasis" xfId="4"/>
    <cellStyle name="Normal" xfId="0" builtinId="0"/>
    <cellStyle name="Normal 2" xfId="1"/>
    <cellStyle name="tel" xfId="5"/>
    <cellStyle name="Währung" xfId="3"/>
    <cellStyle name="Yüzd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67259786476868"/>
          <c:y val="6.1728643135300708E-2"/>
          <c:w val="0.81850533807829184"/>
          <c:h val="0.70782177461811535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800000"/>
                </a:gs>
                <a:gs pos="100000">
                  <a:srgbClr val="FFFF00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notlar!$N$5:$N$13</c:f>
              <c:strCache>
                <c:ptCount val="9"/>
                <c:pt idx="0">
                  <c:v>AA</c:v>
                </c:pt>
                <c:pt idx="1">
                  <c:v>BA</c:v>
                </c:pt>
                <c:pt idx="2">
                  <c:v>BB</c:v>
                </c:pt>
                <c:pt idx="3">
                  <c:v>CB</c:v>
                </c:pt>
                <c:pt idx="4">
                  <c:v>CC</c:v>
                </c:pt>
                <c:pt idx="5">
                  <c:v>DC</c:v>
                </c:pt>
                <c:pt idx="6">
                  <c:v>DD</c:v>
                </c:pt>
                <c:pt idx="7">
                  <c:v>FF</c:v>
                </c:pt>
                <c:pt idx="8">
                  <c:v>VF</c:v>
                </c:pt>
              </c:strCache>
            </c:strRef>
          </c:cat>
          <c:val>
            <c:numRef>
              <c:f>notlar!$O$5:$O$13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659768"/>
        <c:axId val="33510968"/>
        <c:axId val="0"/>
      </c:bar3DChart>
      <c:catAx>
        <c:axId val="27065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6619217081850534"/>
              <c:y val="0.8436248555350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33510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10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Adet</a:t>
                </a:r>
              </a:p>
            </c:rich>
          </c:tx>
          <c:layout>
            <c:manualLayout>
              <c:xMode val="edge"/>
              <c:yMode val="edge"/>
              <c:x val="2.1352313167259808E-2"/>
              <c:y val="0.37037166650465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0659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Haftalık ürünler</a:t>
            </a:r>
          </a:p>
        </c:rich>
      </c:tx>
      <c:layout>
        <c:manualLayout>
          <c:xMode val="edge"/>
          <c:yMode val="edge"/>
          <c:x val="0.3896551724137931"/>
          <c:y val="2.538071065989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55172413793102"/>
          <c:y val="0.10659898477157367"/>
          <c:w val="0.45862068965517261"/>
          <c:h val="0.5837563451776638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harf!#REF!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harf!#REF!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11360"/>
        <c:axId val="2669231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harf!#REF!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harf!#REF!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23496"/>
        <c:axId val="266923888"/>
      </c:lineChart>
      <c:catAx>
        <c:axId val="3351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Günler</a:t>
                </a:r>
              </a:p>
            </c:rich>
          </c:tx>
          <c:layout>
            <c:manualLayout>
              <c:xMode val="edge"/>
              <c:yMode val="edge"/>
              <c:x val="0.43448275862068997"/>
              <c:y val="0.796954314720812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6692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3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Üretim</a:t>
                </a:r>
              </a:p>
            </c:rich>
          </c:tx>
          <c:layout>
            <c:manualLayout>
              <c:xMode val="edge"/>
              <c:yMode val="edge"/>
              <c:x val="7.2413793103448393E-2"/>
              <c:y val="0.35025380710659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33511360"/>
        <c:crosses val="autoZero"/>
        <c:crossBetween val="between"/>
      </c:valAx>
      <c:catAx>
        <c:axId val="266923496"/>
        <c:scaling>
          <c:orientation val="minMax"/>
        </c:scaling>
        <c:delete val="1"/>
        <c:axPos val="b"/>
        <c:majorTickMark val="out"/>
        <c:minorTickMark val="none"/>
        <c:tickLblPos val="none"/>
        <c:crossAx val="266923888"/>
        <c:crosses val="autoZero"/>
        <c:auto val="0"/>
        <c:lblAlgn val="ctr"/>
        <c:lblOffset val="100"/>
        <c:noMultiLvlLbl val="0"/>
      </c:catAx>
      <c:valAx>
        <c:axId val="2669238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Hatalı</a:t>
                </a:r>
              </a:p>
            </c:rich>
          </c:tx>
          <c:layout>
            <c:manualLayout>
              <c:xMode val="edge"/>
              <c:yMode val="edge"/>
              <c:x val="0.86206896551724088"/>
              <c:y val="0.31472081218274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669234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10344827586209"/>
          <c:y val="0.89847715736040612"/>
          <c:w val="0.68620689655172451"/>
          <c:h val="8.1218274111675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15</xdr:row>
      <xdr:rowOff>0</xdr:rowOff>
    </xdr:from>
    <xdr:to>
      <xdr:col>17</xdr:col>
      <xdr:colOff>266700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2</xdr:row>
      <xdr:rowOff>0</xdr:rowOff>
    </xdr:from>
    <xdr:to>
      <xdr:col>16</xdr:col>
      <xdr:colOff>600075</xdr:colOff>
      <xdr:row>2</xdr:row>
      <xdr:rowOff>38100</xdr:rowOff>
    </xdr:to>
    <xdr:graphicFrame macro="">
      <xdr:nvGraphicFramePr>
        <xdr:cNvPr id="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useyin/dersnotlari/egitim/excel/excel_ornekl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sude_abdullah/My%20Documents/My%20Webs/itu/sinavlar/sinavlar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Meteorology/Daily%20Records/2003/Daily%20Meteorology%20Records%20(Mine%20Site)%20July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işlevler1"/>
      <sheetName val="eğer"/>
      <sheetName val="Düşeyara"/>
      <sheetName val="vseç"/>
      <sheetName val="faiz"/>
      <sheetName val="devresel_ödeme"/>
      <sheetName val="İç_Verim_Oranı"/>
      <sheetName val="NBD"/>
      <sheetName val="BD_ŞD"/>
      <sheetName val="GD"/>
      <sheetName val="çizim"/>
      <sheetName val="senaryo"/>
      <sheetName val="hedefara"/>
      <sheetName val="çözücü"/>
      <sheetName val="tanimlayici_istatistik"/>
      <sheetName val="sıklık"/>
      <sheetName val="özet_tablo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ÜrünKodu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221"/>
      <sheetName val="502"/>
      <sheetName val="503"/>
    </sheetNames>
    <sheetDataSet>
      <sheetData sheetId="0">
        <row r="2">
          <cell r="P2" t="str">
            <v>Etki</v>
          </cell>
        </row>
        <row r="3">
          <cell r="P3">
            <v>1.25</v>
          </cell>
        </row>
        <row r="4">
          <cell r="P4">
            <v>1.18</v>
          </cell>
        </row>
        <row r="5">
          <cell r="P5">
            <v>1.1000000000000001</v>
          </cell>
        </row>
        <row r="6">
          <cell r="P6">
            <v>0.9</v>
          </cell>
        </row>
        <row r="7">
          <cell r="P7">
            <v>0.7</v>
          </cell>
        </row>
        <row r="8">
          <cell r="P8">
            <v>0.6</v>
          </cell>
        </row>
        <row r="9">
          <cell r="P9">
            <v>0.45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lik Met."/>
      <sheetName val="Rüzgar hızı"/>
      <sheetName val="ruzgar yonu"/>
      <sheetName val="ruzgar mud."/>
    </sheetNames>
    <sheetDataSet>
      <sheetData sheetId="0" refreshError="1"/>
      <sheetData sheetId="1" refreshError="1"/>
      <sheetData sheetId="2" refreshError="1">
        <row r="17">
          <cell r="AB17" t="str">
            <v>Doğu</v>
          </cell>
        </row>
        <row r="18">
          <cell r="AB18" t="str">
            <v>Batı</v>
          </cell>
        </row>
        <row r="19">
          <cell r="AB19" t="str">
            <v>Kuzey</v>
          </cell>
        </row>
        <row r="20">
          <cell r="AB20" t="str">
            <v>Güney</v>
          </cell>
        </row>
        <row r="21">
          <cell r="AB21" t="str">
            <v>Kuzeydoğu</v>
          </cell>
        </row>
        <row r="22">
          <cell r="AB22" t="str">
            <v>Kuzeybatı</v>
          </cell>
        </row>
        <row r="23">
          <cell r="AB23" t="str">
            <v>Güneydoğu</v>
          </cell>
        </row>
        <row r="24">
          <cell r="AB24" t="str">
            <v>Güneybatı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8"/>
  <dimension ref="A1:T48"/>
  <sheetViews>
    <sheetView tabSelected="1" workbookViewId="0">
      <selection activeCell="H6" sqref="H6"/>
    </sheetView>
  </sheetViews>
  <sheetFormatPr defaultColWidth="9.109375" defaultRowHeight="15" x14ac:dyDescent="0.25"/>
  <cols>
    <col min="1" max="1" width="14.44140625" style="1" customWidth="1"/>
    <col min="2" max="2" width="25.88671875" style="1" customWidth="1"/>
    <col min="3" max="3" width="7.6640625" style="1" bestFit="1" customWidth="1"/>
    <col min="4" max="7" width="7.6640625" style="1" customWidth="1"/>
    <col min="8" max="9" width="7.33203125" style="1" bestFit="1" customWidth="1"/>
    <col min="10" max="10" width="7" style="1" bestFit="1" customWidth="1"/>
    <col min="11" max="11" width="9" style="1" bestFit="1" customWidth="1"/>
    <col min="12" max="12" width="15.88671875" style="1" customWidth="1"/>
    <col min="13" max="14" width="6" style="1" customWidth="1"/>
    <col min="15" max="15" width="11.44140625" style="1" bestFit="1" customWidth="1"/>
    <col min="16" max="17" width="9.109375" style="1"/>
    <col min="18" max="20" width="7.88671875" style="1" customWidth="1"/>
    <col min="21" max="21" width="2" style="1" customWidth="1"/>
    <col min="22" max="16384" width="9.109375" style="1"/>
  </cols>
  <sheetData>
    <row r="1" spans="1:19" x14ac:dyDescent="0.25">
      <c r="A1" s="2" t="s">
        <v>15</v>
      </c>
      <c r="C1" s="28" t="s">
        <v>16</v>
      </c>
      <c r="D1" s="28"/>
      <c r="E1" s="28"/>
      <c r="F1" s="28"/>
      <c r="G1" s="28"/>
      <c r="H1" s="28"/>
      <c r="I1" s="28"/>
      <c r="J1" s="28"/>
      <c r="K1" s="19" t="str">
        <f>IF(K2&gt;100,"NOT YÜZDELERİNDE HATA VAR","")</f>
        <v/>
      </c>
      <c r="O1" s="1" t="s">
        <v>26</v>
      </c>
    </row>
    <row r="2" spans="1:19" ht="15.6" x14ac:dyDescent="0.3">
      <c r="A2" s="2" t="s">
        <v>74</v>
      </c>
      <c r="C2" s="21">
        <v>0.05</v>
      </c>
      <c r="D2" s="21">
        <v>0.05</v>
      </c>
      <c r="E2" s="21">
        <v>0.15</v>
      </c>
      <c r="F2" s="21">
        <v>0.15</v>
      </c>
      <c r="G2" s="21">
        <v>0.15</v>
      </c>
      <c r="H2" s="21">
        <v>0.05</v>
      </c>
      <c r="I2" s="21"/>
      <c r="J2" s="21">
        <v>0.4</v>
      </c>
      <c r="K2" s="25">
        <f>SUM(C2:J2)*100</f>
        <v>100</v>
      </c>
      <c r="O2" s="1" t="s">
        <v>73</v>
      </c>
    </row>
    <row r="3" spans="1:19" s="2" customFormat="1" x14ac:dyDescent="0.25"/>
    <row r="4" spans="1:19" ht="15.6" x14ac:dyDescent="0.3">
      <c r="A4" s="3" t="s">
        <v>1</v>
      </c>
      <c r="B4" s="3" t="s">
        <v>2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25</v>
      </c>
      <c r="K4" s="4" t="s">
        <v>24</v>
      </c>
      <c r="L4" s="4" t="s">
        <v>3</v>
      </c>
      <c r="M4" s="5"/>
      <c r="N4" s="6" t="s">
        <v>4</v>
      </c>
      <c r="O4" s="6" t="s">
        <v>0</v>
      </c>
      <c r="P4" s="6" t="s">
        <v>5</v>
      </c>
      <c r="Q4" s="6" t="s">
        <v>6</v>
      </c>
      <c r="R4" s="20" t="s">
        <v>27</v>
      </c>
      <c r="S4" s="8"/>
    </row>
    <row r="5" spans="1:19" ht="15.6" x14ac:dyDescent="0.3">
      <c r="A5" s="22">
        <v>110100205</v>
      </c>
      <c r="B5" s="22" t="s">
        <v>29</v>
      </c>
      <c r="C5" s="23">
        <v>80</v>
      </c>
      <c r="D5" s="23">
        <v>100</v>
      </c>
      <c r="E5" s="23">
        <v>100</v>
      </c>
      <c r="F5" s="23">
        <v>90</v>
      </c>
      <c r="G5" s="23">
        <v>90</v>
      </c>
      <c r="H5" s="23">
        <v>96</v>
      </c>
      <c r="I5" s="23"/>
      <c r="J5" s="23">
        <v>95</v>
      </c>
      <c r="K5" s="24">
        <f>C5*$C$2+D5*$D$2+E5*$E$2+F5*$F$2+G5*$G$2+H5*$H$2+I5*$I$2+J5*$J$2</f>
        <v>93.8</v>
      </c>
      <c r="L5" s="9" t="str">
        <f t="shared" ref="L5:L48" si="0">IF(not&gt;ort*$P$5,"AA",IF(not&gt;ort*$P$6,"BA",IF(not&gt;$P$7*ort,"BB",IF(not&gt;$P$8*ort,"CB",IF(not&gt;$P$9*ort,"CC",IF(not&gt;$P$10*ort,"DC",IF(not&gt;ort*$P$11,"DD","FF")))))))</f>
        <v>AA</v>
      </c>
      <c r="M5" s="10"/>
      <c r="N5" s="11" t="s">
        <v>7</v>
      </c>
      <c r="O5" s="11">
        <f>COUNTIF(L:L,"AA")</f>
        <v>3</v>
      </c>
      <c r="P5" s="12">
        <v>1.23</v>
      </c>
      <c r="Q5" s="26">
        <f>AVERAGE(K5:K1000)</f>
        <v>63.638636363636351</v>
      </c>
      <c r="R5" s="27" t="str">
        <f t="shared" ref="R5:R11" si="1">"&gt; "&amp;P5*ort</f>
        <v>&gt; 78.2755227272727</v>
      </c>
      <c r="S5" s="8"/>
    </row>
    <row r="6" spans="1:19" ht="14.1" customHeight="1" x14ac:dyDescent="0.3">
      <c r="A6" s="22">
        <v>110110223</v>
      </c>
      <c r="B6" s="22" t="s">
        <v>30</v>
      </c>
      <c r="C6" s="23">
        <v>15</v>
      </c>
      <c r="D6" s="23">
        <v>93</v>
      </c>
      <c r="E6" s="23">
        <v>82</v>
      </c>
      <c r="F6" s="23">
        <v>78</v>
      </c>
      <c r="G6" s="23">
        <v>68</v>
      </c>
      <c r="H6" s="23">
        <v>20</v>
      </c>
      <c r="I6" s="23"/>
      <c r="J6" s="23">
        <v>86</v>
      </c>
      <c r="K6" s="24">
        <f t="shared" ref="K6:K48" si="2">C6*$C$2+D6*$D$2+E6*$E$2+F6*$F$2+G6*$G$2+H6*$H$2+I6*$I$2+J6*$J$2</f>
        <v>75</v>
      </c>
      <c r="L6" s="9" t="str">
        <f t="shared" si="0"/>
        <v>BA</v>
      </c>
      <c r="M6" s="10"/>
      <c r="N6" s="13" t="s">
        <v>8</v>
      </c>
      <c r="O6" s="13">
        <f>COUNTIF(L:L,"BA")</f>
        <v>6</v>
      </c>
      <c r="P6" s="14">
        <v>1.1599999999999999</v>
      </c>
      <c r="Q6" s="15"/>
      <c r="R6" s="27" t="str">
        <f t="shared" si="1"/>
        <v>&gt; 73.8208181818182</v>
      </c>
      <c r="S6" s="8"/>
    </row>
    <row r="7" spans="1:19" ht="14.1" customHeight="1" x14ac:dyDescent="0.3">
      <c r="A7" s="22">
        <v>110120002</v>
      </c>
      <c r="B7" s="22" t="s">
        <v>31</v>
      </c>
      <c r="C7" s="23">
        <v>11</v>
      </c>
      <c r="D7" s="23">
        <v>47</v>
      </c>
      <c r="E7" s="23">
        <v>78</v>
      </c>
      <c r="F7" s="23">
        <v>46</v>
      </c>
      <c r="G7" s="23">
        <v>90</v>
      </c>
      <c r="H7" s="23">
        <v>97</v>
      </c>
      <c r="I7" s="23"/>
      <c r="J7" s="23">
        <v>36</v>
      </c>
      <c r="K7" s="24">
        <f t="shared" si="2"/>
        <v>54.25</v>
      </c>
      <c r="L7" s="9" t="str">
        <f t="shared" si="0"/>
        <v>DC</v>
      </c>
      <c r="M7" s="10"/>
      <c r="N7" s="13" t="s">
        <v>9</v>
      </c>
      <c r="O7" s="13">
        <f>COUNTIF(L:L,"BB")</f>
        <v>9</v>
      </c>
      <c r="P7" s="14">
        <v>1.08</v>
      </c>
      <c r="Q7" s="15"/>
      <c r="R7" s="27" t="str">
        <f t="shared" si="1"/>
        <v>&gt; 68.7297272727273</v>
      </c>
      <c r="S7" s="8"/>
    </row>
    <row r="8" spans="1:19" ht="14.1" customHeight="1" x14ac:dyDescent="0.3">
      <c r="A8" s="22">
        <v>110120004</v>
      </c>
      <c r="B8" s="22" t="s">
        <v>32</v>
      </c>
      <c r="C8" s="23">
        <v>8</v>
      </c>
      <c r="D8" s="23">
        <v>77</v>
      </c>
      <c r="E8" s="23">
        <v>98</v>
      </c>
      <c r="F8" s="23">
        <v>49</v>
      </c>
      <c r="G8" s="23">
        <v>73</v>
      </c>
      <c r="H8" s="23">
        <v>68</v>
      </c>
      <c r="I8" s="23"/>
      <c r="J8" s="23">
        <v>66</v>
      </c>
      <c r="K8" s="24">
        <f t="shared" si="2"/>
        <v>67.05</v>
      </c>
      <c r="L8" s="9" t="str">
        <f t="shared" si="0"/>
        <v>CB</v>
      </c>
      <c r="M8" s="10"/>
      <c r="N8" s="13" t="s">
        <v>10</v>
      </c>
      <c r="O8" s="13">
        <f>COUNTIF(L:L,"CB")</f>
        <v>9</v>
      </c>
      <c r="P8" s="14">
        <v>0.95</v>
      </c>
      <c r="Q8" s="15"/>
      <c r="R8" s="27" t="str">
        <f t="shared" si="1"/>
        <v>&gt; 60.4567045454545</v>
      </c>
      <c r="S8" s="8"/>
    </row>
    <row r="9" spans="1:19" ht="14.1" customHeight="1" x14ac:dyDescent="0.3">
      <c r="A9" s="22">
        <v>110120008</v>
      </c>
      <c r="B9" s="22" t="s">
        <v>33</v>
      </c>
      <c r="C9" s="23">
        <v>95</v>
      </c>
      <c r="D9" s="23">
        <v>61</v>
      </c>
      <c r="E9" s="23">
        <v>25</v>
      </c>
      <c r="F9" s="23">
        <v>43</v>
      </c>
      <c r="G9" s="23">
        <v>88</v>
      </c>
      <c r="H9" s="23">
        <v>96</v>
      </c>
      <c r="I9" s="23"/>
      <c r="J9" s="23">
        <v>55</v>
      </c>
      <c r="K9" s="24">
        <f t="shared" si="2"/>
        <v>58</v>
      </c>
      <c r="L9" s="9" t="str">
        <f t="shared" si="0"/>
        <v>CC</v>
      </c>
      <c r="M9" s="10"/>
      <c r="N9" s="13" t="s">
        <v>11</v>
      </c>
      <c r="O9" s="13">
        <f>COUNTIF(L:L,"CC")</f>
        <v>6</v>
      </c>
      <c r="P9" s="14">
        <v>0.87</v>
      </c>
      <c r="Q9" s="15"/>
      <c r="R9" s="27" t="str">
        <f t="shared" si="1"/>
        <v>&gt; 55.3656136363636</v>
      </c>
      <c r="S9" s="8"/>
    </row>
    <row r="10" spans="1:19" ht="14.1" customHeight="1" x14ac:dyDescent="0.3">
      <c r="A10" s="22">
        <v>110120009</v>
      </c>
      <c r="B10" s="22" t="s">
        <v>34</v>
      </c>
      <c r="C10" s="23">
        <v>14</v>
      </c>
      <c r="D10" s="23">
        <v>16</v>
      </c>
      <c r="E10" s="23">
        <v>67</v>
      </c>
      <c r="F10" s="23">
        <v>55</v>
      </c>
      <c r="G10" s="23">
        <v>58</v>
      </c>
      <c r="H10" s="23">
        <v>76</v>
      </c>
      <c r="I10" s="23"/>
      <c r="J10" s="23">
        <v>100</v>
      </c>
      <c r="K10" s="24">
        <f t="shared" si="2"/>
        <v>72.3</v>
      </c>
      <c r="L10" s="9" t="str">
        <f t="shared" si="0"/>
        <v>BB</v>
      </c>
      <c r="M10" s="10"/>
      <c r="N10" s="13" t="s">
        <v>12</v>
      </c>
      <c r="O10" s="13">
        <f>COUNTIF(L:L,"DC")</f>
        <v>6</v>
      </c>
      <c r="P10" s="14">
        <v>0.72</v>
      </c>
      <c r="Q10" s="15"/>
      <c r="R10" s="27" t="str">
        <f t="shared" si="1"/>
        <v>&gt; 45.8198181818182</v>
      </c>
      <c r="S10" s="8"/>
    </row>
    <row r="11" spans="1:19" ht="14.1" customHeight="1" x14ac:dyDescent="0.3">
      <c r="A11" s="22">
        <v>110120014</v>
      </c>
      <c r="B11" s="22" t="s">
        <v>35</v>
      </c>
      <c r="C11" s="23">
        <v>63</v>
      </c>
      <c r="D11" s="23">
        <v>24</v>
      </c>
      <c r="E11" s="23">
        <v>85</v>
      </c>
      <c r="F11" s="23">
        <v>95</v>
      </c>
      <c r="G11" s="23">
        <v>57</v>
      </c>
      <c r="H11" s="23">
        <v>26</v>
      </c>
      <c r="I11" s="23"/>
      <c r="J11" s="23">
        <v>83</v>
      </c>
      <c r="K11" s="24">
        <f t="shared" si="2"/>
        <v>74.400000000000006</v>
      </c>
      <c r="L11" s="9" t="str">
        <f t="shared" si="0"/>
        <v>BA</v>
      </c>
      <c r="M11" s="10"/>
      <c r="N11" s="13" t="s">
        <v>13</v>
      </c>
      <c r="O11" s="13">
        <f>COUNTIF(L:L,"DD")</f>
        <v>4</v>
      </c>
      <c r="P11" s="14">
        <v>0.6</v>
      </c>
      <c r="Q11" s="15"/>
      <c r="R11" s="27" t="str">
        <f t="shared" si="1"/>
        <v>&gt; 38.1831818181818</v>
      </c>
      <c r="S11" s="8"/>
    </row>
    <row r="12" spans="1:19" ht="14.1" customHeight="1" x14ac:dyDescent="0.3">
      <c r="A12" s="22">
        <v>110120016</v>
      </c>
      <c r="B12" s="22" t="s">
        <v>36</v>
      </c>
      <c r="C12" s="23">
        <v>38</v>
      </c>
      <c r="D12" s="23">
        <v>76</v>
      </c>
      <c r="E12" s="23">
        <v>100</v>
      </c>
      <c r="F12" s="23">
        <v>77</v>
      </c>
      <c r="G12" s="23">
        <v>80</v>
      </c>
      <c r="H12" s="23">
        <v>34</v>
      </c>
      <c r="I12" s="23"/>
      <c r="J12" s="23">
        <v>62</v>
      </c>
      <c r="K12" s="24">
        <f t="shared" si="2"/>
        <v>70.75</v>
      </c>
      <c r="L12" s="9" t="str">
        <f t="shared" si="0"/>
        <v>BB</v>
      </c>
      <c r="M12" s="10"/>
      <c r="N12" s="13" t="s">
        <v>14</v>
      </c>
      <c r="O12" s="13">
        <f>COUNTIF(L:L,"FF")</f>
        <v>1</v>
      </c>
      <c r="P12" s="16"/>
      <c r="Q12" s="17"/>
      <c r="R12" s="7"/>
      <c r="S12" s="8"/>
    </row>
    <row r="13" spans="1:19" ht="14.1" customHeight="1" x14ac:dyDescent="0.3">
      <c r="A13" s="22">
        <v>110120017</v>
      </c>
      <c r="B13" s="22" t="s">
        <v>37</v>
      </c>
      <c r="C13" s="23">
        <v>52</v>
      </c>
      <c r="D13" s="23">
        <v>18</v>
      </c>
      <c r="E13" s="23">
        <v>30</v>
      </c>
      <c r="F13" s="23">
        <v>55</v>
      </c>
      <c r="G13" s="23">
        <v>24</v>
      </c>
      <c r="H13" s="23">
        <v>81</v>
      </c>
      <c r="I13" s="23"/>
      <c r="J13" s="23">
        <v>45</v>
      </c>
      <c r="K13" s="24">
        <f t="shared" si="2"/>
        <v>41.900000000000006</v>
      </c>
      <c r="L13" s="9" t="str">
        <f t="shared" si="0"/>
        <v>DD</v>
      </c>
      <c r="M13" s="10"/>
      <c r="N13" s="13" t="s">
        <v>28</v>
      </c>
      <c r="O13" s="13">
        <f>COUNTIF(L:L,"VF")</f>
        <v>0</v>
      </c>
      <c r="P13" s="16"/>
      <c r="Q13" s="17"/>
      <c r="R13" s="8"/>
      <c r="S13" s="8"/>
    </row>
    <row r="14" spans="1:19" ht="14.1" customHeight="1" x14ac:dyDescent="0.3">
      <c r="A14" s="22">
        <v>110120019</v>
      </c>
      <c r="B14" s="22" t="s">
        <v>38</v>
      </c>
      <c r="C14" s="23">
        <v>46</v>
      </c>
      <c r="D14" s="23">
        <v>25</v>
      </c>
      <c r="E14" s="23">
        <v>98</v>
      </c>
      <c r="F14" s="23">
        <v>79</v>
      </c>
      <c r="G14" s="23">
        <v>29</v>
      </c>
      <c r="H14" s="23">
        <v>95</v>
      </c>
      <c r="I14" s="23"/>
      <c r="J14" s="23">
        <v>42</v>
      </c>
      <c r="K14" s="24">
        <f t="shared" si="2"/>
        <v>56</v>
      </c>
      <c r="L14" s="9" t="str">
        <f t="shared" si="0"/>
        <v>CC</v>
      </c>
      <c r="M14" s="10"/>
      <c r="N14" s="10"/>
      <c r="O14" s="10"/>
      <c r="P14" s="18"/>
      <c r="Q14" s="18"/>
      <c r="R14" s="8"/>
      <c r="S14" s="8"/>
    </row>
    <row r="15" spans="1:19" ht="14.1" customHeight="1" x14ac:dyDescent="0.3">
      <c r="A15" s="22">
        <v>110120020</v>
      </c>
      <c r="B15" s="22" t="s">
        <v>39</v>
      </c>
      <c r="C15" s="23">
        <v>98</v>
      </c>
      <c r="D15" s="23">
        <v>19</v>
      </c>
      <c r="E15" s="23">
        <v>47</v>
      </c>
      <c r="F15" s="23">
        <v>100</v>
      </c>
      <c r="G15" s="23">
        <v>88</v>
      </c>
      <c r="H15" s="23">
        <v>11</v>
      </c>
      <c r="I15" s="23"/>
      <c r="J15" s="23">
        <v>72</v>
      </c>
      <c r="K15" s="24">
        <f t="shared" si="2"/>
        <v>70.449999999999989</v>
      </c>
      <c r="L15" s="9" t="str">
        <f t="shared" si="0"/>
        <v>BB</v>
      </c>
      <c r="M15" s="10"/>
      <c r="N15" s="10"/>
      <c r="O15" s="10"/>
      <c r="P15" s="18"/>
      <c r="Q15" s="18"/>
      <c r="R15" s="8"/>
      <c r="S15" s="8"/>
    </row>
    <row r="16" spans="1:19" ht="14.1" customHeight="1" x14ac:dyDescent="0.3">
      <c r="A16" s="22">
        <v>110120021</v>
      </c>
      <c r="B16" s="22" t="s">
        <v>40</v>
      </c>
      <c r="C16" s="23">
        <v>97</v>
      </c>
      <c r="D16" s="23">
        <v>12</v>
      </c>
      <c r="E16" s="23">
        <v>51</v>
      </c>
      <c r="F16" s="23">
        <v>89</v>
      </c>
      <c r="G16" s="23">
        <v>100</v>
      </c>
      <c r="H16" s="23">
        <v>11</v>
      </c>
      <c r="I16" s="23"/>
      <c r="J16" s="23">
        <v>78</v>
      </c>
      <c r="K16" s="24">
        <f t="shared" si="2"/>
        <v>73.2</v>
      </c>
      <c r="L16" s="9" t="str">
        <f t="shared" si="0"/>
        <v>BB</v>
      </c>
      <c r="M16" s="10"/>
      <c r="N16" s="10"/>
      <c r="O16" s="10"/>
      <c r="P16" s="18"/>
      <c r="Q16" s="18"/>
      <c r="R16" s="8"/>
      <c r="S16" s="8"/>
    </row>
    <row r="17" spans="1:20" ht="14.1" customHeight="1" x14ac:dyDescent="0.3">
      <c r="A17" s="22">
        <v>110120026</v>
      </c>
      <c r="B17" s="22" t="s">
        <v>41</v>
      </c>
      <c r="C17" s="23">
        <v>58</v>
      </c>
      <c r="D17" s="23">
        <v>8</v>
      </c>
      <c r="E17" s="23">
        <v>88</v>
      </c>
      <c r="F17" s="23">
        <v>97</v>
      </c>
      <c r="G17" s="23">
        <v>51</v>
      </c>
      <c r="H17" s="23">
        <v>61</v>
      </c>
      <c r="I17" s="23"/>
      <c r="J17" s="23">
        <v>84</v>
      </c>
      <c r="K17" s="24">
        <f t="shared" si="2"/>
        <v>75.349999999999994</v>
      </c>
      <c r="L17" s="9" t="str">
        <f t="shared" si="0"/>
        <v>BA</v>
      </c>
      <c r="M17" s="10"/>
      <c r="N17" s="10"/>
      <c r="O17" s="10"/>
      <c r="P17" s="18"/>
      <c r="Q17" s="18"/>
      <c r="R17" s="8"/>
      <c r="S17" s="8"/>
    </row>
    <row r="18" spans="1:20" ht="14.1" customHeight="1" x14ac:dyDescent="0.3">
      <c r="A18" s="22">
        <v>110120029</v>
      </c>
      <c r="B18" s="22" t="s">
        <v>42</v>
      </c>
      <c r="C18" s="23">
        <v>61</v>
      </c>
      <c r="D18" s="23">
        <v>11</v>
      </c>
      <c r="E18" s="23">
        <v>39</v>
      </c>
      <c r="F18" s="23">
        <v>48</v>
      </c>
      <c r="G18" s="23">
        <v>60</v>
      </c>
      <c r="H18" s="23">
        <v>35</v>
      </c>
      <c r="I18" s="23"/>
      <c r="J18" s="23">
        <v>99</v>
      </c>
      <c r="K18" s="24">
        <f t="shared" si="2"/>
        <v>67</v>
      </c>
      <c r="L18" s="9" t="str">
        <f t="shared" si="0"/>
        <v>CB</v>
      </c>
      <c r="M18" s="10"/>
      <c r="N18" s="10"/>
      <c r="O18" s="10"/>
      <c r="P18" s="18"/>
      <c r="Q18" s="18"/>
      <c r="R18" s="8"/>
      <c r="S18" s="8"/>
    </row>
    <row r="19" spans="1:20" ht="14.1" customHeight="1" x14ac:dyDescent="0.3">
      <c r="A19" s="22">
        <v>110120035</v>
      </c>
      <c r="B19" s="22" t="s">
        <v>43</v>
      </c>
      <c r="C19" s="23">
        <v>9</v>
      </c>
      <c r="D19" s="23">
        <v>25</v>
      </c>
      <c r="E19" s="23">
        <v>67</v>
      </c>
      <c r="F19" s="23">
        <v>28</v>
      </c>
      <c r="G19" s="23">
        <v>22</v>
      </c>
      <c r="H19" s="23">
        <v>35</v>
      </c>
      <c r="I19" s="23"/>
      <c r="J19" s="23">
        <v>35</v>
      </c>
      <c r="K19" s="24">
        <f t="shared" si="2"/>
        <v>35</v>
      </c>
      <c r="L19" s="9" t="str">
        <f t="shared" si="0"/>
        <v>FF</v>
      </c>
      <c r="M19" s="10"/>
      <c r="N19" s="10"/>
      <c r="O19" s="10"/>
      <c r="P19" s="18"/>
      <c r="Q19" s="18"/>
      <c r="R19" s="8"/>
      <c r="S19" s="8"/>
    </row>
    <row r="20" spans="1:20" ht="14.1" customHeight="1" x14ac:dyDescent="0.3">
      <c r="A20" s="22">
        <v>110120039</v>
      </c>
      <c r="B20" s="22" t="s">
        <v>44</v>
      </c>
      <c r="C20" s="23">
        <v>73</v>
      </c>
      <c r="D20" s="23">
        <v>28</v>
      </c>
      <c r="E20" s="23">
        <v>91</v>
      </c>
      <c r="F20" s="23">
        <v>81</v>
      </c>
      <c r="G20" s="23">
        <v>76</v>
      </c>
      <c r="H20" s="23">
        <v>92</v>
      </c>
      <c r="I20" s="23"/>
      <c r="J20" s="23">
        <v>41</v>
      </c>
      <c r="K20" s="24">
        <f t="shared" si="2"/>
        <v>63.25</v>
      </c>
      <c r="L20" s="9" t="str">
        <f t="shared" si="0"/>
        <v>CB</v>
      </c>
      <c r="M20" s="10"/>
      <c r="N20" s="10"/>
      <c r="O20" s="10"/>
      <c r="P20" s="18"/>
      <c r="Q20" s="18"/>
      <c r="R20" s="8"/>
      <c r="S20" s="8"/>
    </row>
    <row r="21" spans="1:20" ht="14.1" customHeight="1" x14ac:dyDescent="0.3">
      <c r="A21" s="22">
        <v>110120803</v>
      </c>
      <c r="B21" s="22" t="s">
        <v>45</v>
      </c>
      <c r="C21" s="23">
        <v>28</v>
      </c>
      <c r="D21" s="23">
        <v>37</v>
      </c>
      <c r="E21" s="23">
        <v>88</v>
      </c>
      <c r="F21" s="23">
        <v>99</v>
      </c>
      <c r="G21" s="23">
        <v>98</v>
      </c>
      <c r="H21" s="23">
        <v>5</v>
      </c>
      <c r="I21" s="23"/>
      <c r="J21" s="23">
        <v>60</v>
      </c>
      <c r="K21" s="24">
        <f t="shared" si="2"/>
        <v>70.25</v>
      </c>
      <c r="L21" s="9" t="str">
        <f t="shared" si="0"/>
        <v>BB</v>
      </c>
      <c r="M21" s="10"/>
      <c r="N21" s="10"/>
      <c r="O21" s="10"/>
      <c r="P21" s="18"/>
      <c r="Q21" s="18"/>
      <c r="R21" s="8"/>
      <c r="S21" s="8"/>
    </row>
    <row r="22" spans="1:20" ht="14.1" customHeight="1" x14ac:dyDescent="0.3">
      <c r="A22" s="22">
        <v>110130001</v>
      </c>
      <c r="B22" s="22" t="s">
        <v>46</v>
      </c>
      <c r="C22" s="23">
        <v>22</v>
      </c>
      <c r="D22" s="23">
        <v>93</v>
      </c>
      <c r="E22" s="23">
        <v>11</v>
      </c>
      <c r="F22" s="23">
        <v>61</v>
      </c>
      <c r="G22" s="23">
        <v>50</v>
      </c>
      <c r="H22" s="23">
        <v>93</v>
      </c>
      <c r="I22" s="23"/>
      <c r="J22" s="23">
        <v>54</v>
      </c>
      <c r="K22" s="24">
        <f t="shared" si="2"/>
        <v>50.300000000000004</v>
      </c>
      <c r="L22" s="9" t="str">
        <f t="shared" si="0"/>
        <v>DC</v>
      </c>
      <c r="M22" s="10"/>
      <c r="N22" s="10"/>
      <c r="O22" s="10"/>
      <c r="P22" s="18"/>
      <c r="Q22" s="18"/>
      <c r="R22" s="8"/>
      <c r="S22" s="8"/>
    </row>
    <row r="23" spans="1:20" ht="14.1" customHeight="1" x14ac:dyDescent="0.3">
      <c r="A23" s="22">
        <v>110130002</v>
      </c>
      <c r="B23" s="22" t="s">
        <v>47</v>
      </c>
      <c r="C23" s="23">
        <v>25</v>
      </c>
      <c r="D23" s="23">
        <v>38</v>
      </c>
      <c r="E23" s="23">
        <v>18</v>
      </c>
      <c r="F23" s="23">
        <v>27</v>
      </c>
      <c r="G23" s="23">
        <v>4</v>
      </c>
      <c r="H23" s="23">
        <v>6</v>
      </c>
      <c r="I23" s="23"/>
      <c r="J23" s="23">
        <v>87</v>
      </c>
      <c r="K23" s="24">
        <f t="shared" si="2"/>
        <v>45.6</v>
      </c>
      <c r="L23" s="9" t="str">
        <f t="shared" si="0"/>
        <v>DD</v>
      </c>
      <c r="M23" s="10"/>
      <c r="N23" s="10"/>
      <c r="O23" s="10"/>
      <c r="P23" s="18"/>
      <c r="Q23" s="18"/>
      <c r="R23" s="8"/>
      <c r="S23" s="8"/>
    </row>
    <row r="24" spans="1:20" ht="14.1" customHeight="1" x14ac:dyDescent="0.3">
      <c r="A24" s="22">
        <v>110130003</v>
      </c>
      <c r="B24" s="22" t="s">
        <v>48</v>
      </c>
      <c r="C24" s="23">
        <v>100</v>
      </c>
      <c r="D24" s="23">
        <v>40</v>
      </c>
      <c r="E24" s="23">
        <v>56</v>
      </c>
      <c r="F24" s="23">
        <v>82</v>
      </c>
      <c r="G24" s="23">
        <v>36</v>
      </c>
      <c r="H24" s="23">
        <v>87</v>
      </c>
      <c r="I24" s="23"/>
      <c r="J24" s="23">
        <v>100</v>
      </c>
      <c r="K24" s="24">
        <f t="shared" si="2"/>
        <v>77.45</v>
      </c>
      <c r="L24" s="9" t="str">
        <f t="shared" si="0"/>
        <v>BA</v>
      </c>
      <c r="M24" s="10"/>
      <c r="N24" s="10"/>
      <c r="O24" s="10"/>
      <c r="P24" s="18"/>
      <c r="Q24" s="18"/>
      <c r="R24" s="8"/>
      <c r="S24" s="8"/>
    </row>
    <row r="25" spans="1:20" ht="14.1" customHeight="1" x14ac:dyDescent="0.3">
      <c r="A25" s="22">
        <v>110130004</v>
      </c>
      <c r="B25" s="22" t="s">
        <v>49</v>
      </c>
      <c r="C25" s="23">
        <v>47</v>
      </c>
      <c r="D25" s="23">
        <v>72</v>
      </c>
      <c r="E25" s="23">
        <v>77</v>
      </c>
      <c r="F25" s="23">
        <v>49</v>
      </c>
      <c r="G25" s="23">
        <v>29</v>
      </c>
      <c r="H25" s="23">
        <v>23</v>
      </c>
      <c r="I25" s="23"/>
      <c r="J25" s="23">
        <v>86</v>
      </c>
      <c r="K25" s="24">
        <f t="shared" si="2"/>
        <v>64.75</v>
      </c>
      <c r="L25" s="9" t="str">
        <f t="shared" si="0"/>
        <v>CB</v>
      </c>
      <c r="M25" s="10"/>
      <c r="N25" s="10"/>
      <c r="O25" s="10"/>
      <c r="P25" s="18"/>
      <c r="Q25" s="18"/>
      <c r="R25" s="8"/>
      <c r="S25" s="8"/>
    </row>
    <row r="26" spans="1:20" ht="14.1" customHeight="1" x14ac:dyDescent="0.3">
      <c r="A26" s="22">
        <v>110130006</v>
      </c>
      <c r="B26" s="22" t="s">
        <v>50</v>
      </c>
      <c r="C26" s="23">
        <v>37</v>
      </c>
      <c r="D26" s="23">
        <v>2</v>
      </c>
      <c r="E26" s="23">
        <v>63</v>
      </c>
      <c r="F26" s="23">
        <v>89</v>
      </c>
      <c r="G26" s="23">
        <v>12</v>
      </c>
      <c r="H26" s="23">
        <v>53</v>
      </c>
      <c r="I26" s="23"/>
      <c r="J26" s="23">
        <v>99</v>
      </c>
      <c r="K26" s="24">
        <f t="shared" si="2"/>
        <v>68.800000000000011</v>
      </c>
      <c r="L26" s="9" t="str">
        <f t="shared" si="0"/>
        <v>BB</v>
      </c>
      <c r="M26" s="10"/>
      <c r="N26" s="10"/>
      <c r="O26" s="10"/>
      <c r="P26" s="18"/>
      <c r="Q26" s="18"/>
      <c r="R26" s="8"/>
      <c r="S26" s="8"/>
    </row>
    <row r="27" spans="1:20" ht="14.1" customHeight="1" x14ac:dyDescent="0.3">
      <c r="A27" s="22">
        <v>110130009</v>
      </c>
      <c r="B27" s="22" t="s">
        <v>51</v>
      </c>
      <c r="C27" s="23">
        <v>53</v>
      </c>
      <c r="D27" s="23">
        <v>7</v>
      </c>
      <c r="E27" s="23">
        <v>38</v>
      </c>
      <c r="F27" s="23">
        <v>58</v>
      </c>
      <c r="G27" s="23">
        <v>76</v>
      </c>
      <c r="H27" s="23">
        <v>75</v>
      </c>
      <c r="I27" s="23"/>
      <c r="J27" s="23">
        <v>67</v>
      </c>
      <c r="K27" s="24">
        <f t="shared" si="2"/>
        <v>59.349999999999994</v>
      </c>
      <c r="L27" s="9" t="str">
        <f t="shared" si="0"/>
        <v>CC</v>
      </c>
      <c r="M27" s="10"/>
      <c r="N27" s="10"/>
      <c r="O27" s="10"/>
      <c r="P27" s="18"/>
      <c r="Q27" s="18"/>
      <c r="R27" s="8"/>
      <c r="S27" s="8"/>
    </row>
    <row r="28" spans="1:20" ht="14.1" customHeight="1" x14ac:dyDescent="0.3">
      <c r="A28" s="22">
        <v>110130010</v>
      </c>
      <c r="B28" s="22" t="s">
        <v>52</v>
      </c>
      <c r="C28" s="23">
        <v>97</v>
      </c>
      <c r="D28" s="23">
        <v>39</v>
      </c>
      <c r="E28" s="23">
        <v>15</v>
      </c>
      <c r="F28" s="23">
        <v>100</v>
      </c>
      <c r="G28" s="23">
        <v>19</v>
      </c>
      <c r="H28" s="23">
        <v>88</v>
      </c>
      <c r="I28" s="23"/>
      <c r="J28" s="23">
        <v>100</v>
      </c>
      <c r="K28" s="24">
        <f t="shared" si="2"/>
        <v>71.300000000000011</v>
      </c>
      <c r="L28" s="9" t="str">
        <f t="shared" si="0"/>
        <v>BB</v>
      </c>
      <c r="M28" s="10"/>
      <c r="N28" s="10"/>
      <c r="O28" s="10"/>
      <c r="P28" s="10"/>
      <c r="Q28" s="18"/>
      <c r="R28" s="18"/>
      <c r="S28" s="8"/>
      <c r="T28" s="8"/>
    </row>
    <row r="29" spans="1:20" ht="14.1" customHeight="1" x14ac:dyDescent="0.3">
      <c r="A29" s="22">
        <v>110130014</v>
      </c>
      <c r="B29" s="22" t="s">
        <v>53</v>
      </c>
      <c r="C29" s="23">
        <v>75</v>
      </c>
      <c r="D29" s="23">
        <v>38</v>
      </c>
      <c r="E29" s="23">
        <v>77</v>
      </c>
      <c r="F29" s="23">
        <v>2</v>
      </c>
      <c r="G29" s="23">
        <v>88</v>
      </c>
      <c r="H29" s="23">
        <v>76</v>
      </c>
      <c r="I29" s="23"/>
      <c r="J29" s="23">
        <v>52</v>
      </c>
      <c r="K29" s="24">
        <f t="shared" si="2"/>
        <v>55.3</v>
      </c>
      <c r="L29" s="9" t="str">
        <f t="shared" si="0"/>
        <v>DC</v>
      </c>
    </row>
    <row r="30" spans="1:20" ht="14.1" customHeight="1" x14ac:dyDescent="0.3">
      <c r="A30" s="22">
        <v>110130017</v>
      </c>
      <c r="B30" s="22" t="s">
        <v>54</v>
      </c>
      <c r="C30" s="23">
        <v>77</v>
      </c>
      <c r="D30" s="23">
        <v>93</v>
      </c>
      <c r="E30" s="23">
        <v>24</v>
      </c>
      <c r="F30" s="23">
        <v>65</v>
      </c>
      <c r="G30" s="23">
        <v>98</v>
      </c>
      <c r="H30" s="23">
        <v>62</v>
      </c>
      <c r="I30" s="23"/>
      <c r="J30" s="23">
        <v>98</v>
      </c>
      <c r="K30" s="24">
        <f t="shared" si="2"/>
        <v>78.849999999999994</v>
      </c>
      <c r="L30" s="9" t="str">
        <f t="shared" si="0"/>
        <v>AA</v>
      </c>
    </row>
    <row r="31" spans="1:20" ht="14.1" customHeight="1" x14ac:dyDescent="0.3">
      <c r="A31" s="22">
        <v>110130018</v>
      </c>
      <c r="B31" s="22" t="s">
        <v>55</v>
      </c>
      <c r="C31" s="23">
        <v>82</v>
      </c>
      <c r="D31" s="23">
        <v>23</v>
      </c>
      <c r="E31" s="23">
        <v>99</v>
      </c>
      <c r="F31" s="23">
        <v>46</v>
      </c>
      <c r="G31" s="23">
        <v>38</v>
      </c>
      <c r="H31" s="23">
        <v>8</v>
      </c>
      <c r="I31" s="23"/>
      <c r="J31" s="23">
        <v>17</v>
      </c>
      <c r="K31" s="24">
        <f t="shared" si="2"/>
        <v>39.900000000000006</v>
      </c>
      <c r="L31" s="9" t="str">
        <f t="shared" si="0"/>
        <v>DD</v>
      </c>
    </row>
    <row r="32" spans="1:20" ht="14.1" customHeight="1" x14ac:dyDescent="0.3">
      <c r="A32" s="22">
        <v>110130019</v>
      </c>
      <c r="B32" s="22" t="s">
        <v>56</v>
      </c>
      <c r="C32" s="23">
        <v>24</v>
      </c>
      <c r="D32" s="23">
        <v>40</v>
      </c>
      <c r="E32" s="23">
        <v>80</v>
      </c>
      <c r="F32" s="23">
        <v>47</v>
      </c>
      <c r="G32" s="23">
        <v>90</v>
      </c>
      <c r="H32" s="23">
        <v>63</v>
      </c>
      <c r="I32" s="23"/>
      <c r="J32" s="23">
        <v>14</v>
      </c>
      <c r="K32" s="24">
        <f t="shared" si="2"/>
        <v>44.5</v>
      </c>
      <c r="L32" s="9" t="str">
        <f t="shared" si="0"/>
        <v>DD</v>
      </c>
    </row>
    <row r="33" spans="1:12" ht="14.1" customHeight="1" x14ac:dyDescent="0.3">
      <c r="A33" s="22">
        <v>110130021</v>
      </c>
      <c r="B33" s="22" t="s">
        <v>57</v>
      </c>
      <c r="C33" s="23">
        <v>14</v>
      </c>
      <c r="D33" s="23">
        <v>80</v>
      </c>
      <c r="E33" s="23">
        <v>96</v>
      </c>
      <c r="F33" s="23">
        <v>38</v>
      </c>
      <c r="G33" s="23">
        <v>87</v>
      </c>
      <c r="H33" s="23">
        <v>28</v>
      </c>
      <c r="I33" s="23"/>
      <c r="J33" s="23">
        <v>75</v>
      </c>
      <c r="K33" s="24">
        <f t="shared" si="2"/>
        <v>69.25</v>
      </c>
      <c r="L33" s="9" t="str">
        <f t="shared" si="0"/>
        <v>BB</v>
      </c>
    </row>
    <row r="34" spans="1:12" ht="14.1" customHeight="1" x14ac:dyDescent="0.3">
      <c r="A34" s="22">
        <v>110130024</v>
      </c>
      <c r="B34" s="22" t="s">
        <v>58</v>
      </c>
      <c r="C34" s="23">
        <v>51</v>
      </c>
      <c r="D34" s="23">
        <v>78</v>
      </c>
      <c r="E34" s="23">
        <v>57</v>
      </c>
      <c r="F34" s="23">
        <v>59</v>
      </c>
      <c r="G34" s="23">
        <v>52</v>
      </c>
      <c r="H34" s="23">
        <v>64</v>
      </c>
      <c r="I34" s="23"/>
      <c r="J34" s="23">
        <v>52</v>
      </c>
      <c r="K34" s="24">
        <f t="shared" si="2"/>
        <v>55.650000000000006</v>
      </c>
      <c r="L34" s="9" t="str">
        <f t="shared" si="0"/>
        <v>CC</v>
      </c>
    </row>
    <row r="35" spans="1:12" ht="14.1" customHeight="1" x14ac:dyDescent="0.3">
      <c r="A35" s="22">
        <v>110130025</v>
      </c>
      <c r="B35" s="22" t="s">
        <v>59</v>
      </c>
      <c r="C35" s="23">
        <v>4</v>
      </c>
      <c r="D35" s="23">
        <v>12</v>
      </c>
      <c r="E35" s="23">
        <v>53</v>
      </c>
      <c r="F35" s="23">
        <v>85</v>
      </c>
      <c r="G35" s="23">
        <v>33</v>
      </c>
      <c r="H35" s="23">
        <v>26</v>
      </c>
      <c r="I35" s="23"/>
      <c r="J35" s="23">
        <v>49</v>
      </c>
      <c r="K35" s="24">
        <f t="shared" si="2"/>
        <v>47.35</v>
      </c>
      <c r="L35" s="9" t="str">
        <f t="shared" si="0"/>
        <v>DC</v>
      </c>
    </row>
    <row r="36" spans="1:12" ht="14.1" customHeight="1" x14ac:dyDescent="0.3">
      <c r="A36" s="22">
        <v>110130028</v>
      </c>
      <c r="B36" s="22" t="s">
        <v>60</v>
      </c>
      <c r="C36" s="23">
        <v>80</v>
      </c>
      <c r="D36" s="23">
        <v>59</v>
      </c>
      <c r="E36" s="23">
        <v>14</v>
      </c>
      <c r="F36" s="23">
        <v>11</v>
      </c>
      <c r="G36" s="23">
        <v>83</v>
      </c>
      <c r="H36" s="23">
        <v>2</v>
      </c>
      <c r="I36" s="23"/>
      <c r="J36" s="23">
        <v>88</v>
      </c>
      <c r="K36" s="24">
        <f t="shared" si="2"/>
        <v>58.45</v>
      </c>
      <c r="L36" s="9" t="str">
        <f t="shared" si="0"/>
        <v>CC</v>
      </c>
    </row>
    <row r="37" spans="1:12" ht="14.1" customHeight="1" x14ac:dyDescent="0.3">
      <c r="A37" s="22">
        <v>110130029</v>
      </c>
      <c r="B37" s="22" t="s">
        <v>61</v>
      </c>
      <c r="C37" s="23">
        <v>26</v>
      </c>
      <c r="D37" s="23">
        <v>73</v>
      </c>
      <c r="E37" s="23">
        <v>44</v>
      </c>
      <c r="F37" s="23">
        <v>24</v>
      </c>
      <c r="G37" s="23">
        <v>98</v>
      </c>
      <c r="H37" s="23">
        <v>7</v>
      </c>
      <c r="I37" s="23"/>
      <c r="J37" s="23">
        <v>62</v>
      </c>
      <c r="K37" s="24">
        <f t="shared" si="2"/>
        <v>55</v>
      </c>
      <c r="L37" s="9" t="str">
        <f t="shared" si="0"/>
        <v>DC</v>
      </c>
    </row>
    <row r="38" spans="1:12" ht="14.1" customHeight="1" x14ac:dyDescent="0.3">
      <c r="A38" s="22">
        <v>110130033</v>
      </c>
      <c r="B38" s="22" t="s">
        <v>62</v>
      </c>
      <c r="C38" s="23">
        <v>63</v>
      </c>
      <c r="D38" s="23">
        <v>81</v>
      </c>
      <c r="E38" s="23">
        <v>18</v>
      </c>
      <c r="F38" s="23">
        <v>41</v>
      </c>
      <c r="G38" s="23">
        <v>95</v>
      </c>
      <c r="H38" s="23">
        <v>4</v>
      </c>
      <c r="I38" s="23"/>
      <c r="J38" s="23">
        <v>97</v>
      </c>
      <c r="K38" s="24">
        <f t="shared" si="2"/>
        <v>69.300000000000011</v>
      </c>
      <c r="L38" s="9" t="str">
        <f t="shared" si="0"/>
        <v>BB</v>
      </c>
    </row>
    <row r="39" spans="1:12" ht="14.1" customHeight="1" x14ac:dyDescent="0.3">
      <c r="A39" s="22">
        <v>110130035</v>
      </c>
      <c r="B39" s="22" t="s">
        <v>63</v>
      </c>
      <c r="C39" s="23">
        <v>44</v>
      </c>
      <c r="D39" s="23">
        <v>94</v>
      </c>
      <c r="E39" s="23">
        <v>51</v>
      </c>
      <c r="F39" s="23">
        <v>16</v>
      </c>
      <c r="G39" s="23">
        <v>80</v>
      </c>
      <c r="H39" s="23">
        <v>33</v>
      </c>
      <c r="I39" s="23"/>
      <c r="J39" s="23">
        <v>67</v>
      </c>
      <c r="K39" s="24">
        <f t="shared" si="2"/>
        <v>57.4</v>
      </c>
      <c r="L39" s="9" t="str">
        <f t="shared" si="0"/>
        <v>CC</v>
      </c>
    </row>
    <row r="40" spans="1:12" ht="14.1" customHeight="1" x14ac:dyDescent="0.3">
      <c r="A40" s="22">
        <v>110130036</v>
      </c>
      <c r="B40" s="22" t="s">
        <v>64</v>
      </c>
      <c r="C40" s="23">
        <v>68</v>
      </c>
      <c r="D40" s="23">
        <v>46</v>
      </c>
      <c r="E40" s="23">
        <v>34</v>
      </c>
      <c r="F40" s="23">
        <v>51</v>
      </c>
      <c r="G40" s="23">
        <v>73</v>
      </c>
      <c r="H40" s="23">
        <v>53</v>
      </c>
      <c r="I40" s="23"/>
      <c r="J40" s="23">
        <v>77</v>
      </c>
      <c r="K40" s="24">
        <f t="shared" si="2"/>
        <v>62.849999999999994</v>
      </c>
      <c r="L40" s="9" t="str">
        <f t="shared" si="0"/>
        <v>CB</v>
      </c>
    </row>
    <row r="41" spans="1:12" ht="14.1" customHeight="1" x14ac:dyDescent="0.3">
      <c r="A41" s="22">
        <v>110130038</v>
      </c>
      <c r="B41" s="22" t="s">
        <v>65</v>
      </c>
      <c r="C41" s="23">
        <v>72</v>
      </c>
      <c r="D41" s="23">
        <v>14</v>
      </c>
      <c r="E41" s="23">
        <v>83</v>
      </c>
      <c r="F41" s="23">
        <v>26</v>
      </c>
      <c r="G41" s="23">
        <v>65</v>
      </c>
      <c r="H41" s="23">
        <v>80</v>
      </c>
      <c r="I41" s="23"/>
      <c r="J41" s="23">
        <v>85</v>
      </c>
      <c r="K41" s="24">
        <f t="shared" si="2"/>
        <v>68.400000000000006</v>
      </c>
      <c r="L41" s="9" t="str">
        <f t="shared" si="0"/>
        <v>CB</v>
      </c>
    </row>
    <row r="42" spans="1:12" ht="14.1" customHeight="1" x14ac:dyDescent="0.3">
      <c r="A42" s="22">
        <v>110130039</v>
      </c>
      <c r="B42" s="22" t="s">
        <v>66</v>
      </c>
      <c r="C42" s="23">
        <v>87</v>
      </c>
      <c r="D42" s="23">
        <v>48</v>
      </c>
      <c r="E42" s="23">
        <v>100</v>
      </c>
      <c r="F42" s="23">
        <v>54</v>
      </c>
      <c r="G42" s="23">
        <v>33</v>
      </c>
      <c r="H42" s="23">
        <v>38</v>
      </c>
      <c r="I42" s="23"/>
      <c r="J42" s="23">
        <v>71</v>
      </c>
      <c r="K42" s="24">
        <f t="shared" si="2"/>
        <v>65.100000000000009</v>
      </c>
      <c r="L42" s="9" t="str">
        <f t="shared" si="0"/>
        <v>CB</v>
      </c>
    </row>
    <row r="43" spans="1:12" ht="14.1" customHeight="1" x14ac:dyDescent="0.3">
      <c r="A43" s="22">
        <v>110130042</v>
      </c>
      <c r="B43" s="22" t="s">
        <v>67</v>
      </c>
      <c r="C43" s="23">
        <v>23</v>
      </c>
      <c r="D43" s="23">
        <v>4</v>
      </c>
      <c r="E43" s="23">
        <v>81</v>
      </c>
      <c r="F43" s="23">
        <v>13</v>
      </c>
      <c r="G43" s="23">
        <v>96</v>
      </c>
      <c r="H43" s="23">
        <v>50</v>
      </c>
      <c r="I43" s="23"/>
      <c r="J43" s="23">
        <v>79</v>
      </c>
      <c r="K43" s="24">
        <f t="shared" si="2"/>
        <v>63.949999999999996</v>
      </c>
      <c r="L43" s="9" t="str">
        <f t="shared" si="0"/>
        <v>CB</v>
      </c>
    </row>
    <row r="44" spans="1:12" ht="14.1" customHeight="1" x14ac:dyDescent="0.3">
      <c r="A44" s="22">
        <v>110130045</v>
      </c>
      <c r="B44" s="22" t="s">
        <v>68</v>
      </c>
      <c r="C44" s="23">
        <v>37</v>
      </c>
      <c r="D44" s="23">
        <v>50</v>
      </c>
      <c r="E44" s="23">
        <v>90</v>
      </c>
      <c r="F44" s="23">
        <v>58</v>
      </c>
      <c r="G44" s="23">
        <v>83</v>
      </c>
      <c r="H44" s="23">
        <v>55</v>
      </c>
      <c r="I44" s="23"/>
      <c r="J44" s="23">
        <v>84</v>
      </c>
      <c r="K44" s="24">
        <f t="shared" si="2"/>
        <v>75.349999999999994</v>
      </c>
      <c r="L44" s="9" t="str">
        <f t="shared" si="0"/>
        <v>BA</v>
      </c>
    </row>
    <row r="45" spans="1:12" ht="14.1" customHeight="1" x14ac:dyDescent="0.3">
      <c r="A45" s="22">
        <v>110130047</v>
      </c>
      <c r="B45" s="22" t="s">
        <v>69</v>
      </c>
      <c r="C45" s="23">
        <v>77</v>
      </c>
      <c r="D45" s="23">
        <v>26</v>
      </c>
      <c r="E45" s="23">
        <v>84</v>
      </c>
      <c r="F45" s="23">
        <v>42</v>
      </c>
      <c r="G45" s="23">
        <v>25</v>
      </c>
      <c r="H45" s="23">
        <v>88</v>
      </c>
      <c r="I45" s="23"/>
      <c r="J45" s="23">
        <v>46</v>
      </c>
      <c r="K45" s="24">
        <f t="shared" si="2"/>
        <v>50.600000000000009</v>
      </c>
      <c r="L45" s="9" t="str">
        <f t="shared" si="0"/>
        <v>DC</v>
      </c>
    </row>
    <row r="46" spans="1:12" ht="14.1" customHeight="1" x14ac:dyDescent="0.3">
      <c r="A46" s="22">
        <v>110140205</v>
      </c>
      <c r="B46" s="22" t="s">
        <v>70</v>
      </c>
      <c r="C46" s="23">
        <v>100</v>
      </c>
      <c r="D46" s="23">
        <v>42</v>
      </c>
      <c r="E46" s="23">
        <v>77</v>
      </c>
      <c r="F46" s="23">
        <v>73</v>
      </c>
      <c r="G46" s="23">
        <v>58</v>
      </c>
      <c r="H46" s="23">
        <v>96</v>
      </c>
      <c r="I46" s="23"/>
      <c r="J46" s="23">
        <v>79</v>
      </c>
      <c r="K46" s="24">
        <f t="shared" si="2"/>
        <v>74.699999999999989</v>
      </c>
      <c r="L46" s="9" t="str">
        <f t="shared" si="0"/>
        <v>BA</v>
      </c>
    </row>
    <row r="47" spans="1:12" ht="14.1" customHeight="1" x14ac:dyDescent="0.3">
      <c r="A47" s="22">
        <v>110140206</v>
      </c>
      <c r="B47" s="22" t="s">
        <v>71</v>
      </c>
      <c r="C47" s="23">
        <v>80</v>
      </c>
      <c r="D47" s="23">
        <v>60</v>
      </c>
      <c r="E47" s="23">
        <v>86</v>
      </c>
      <c r="F47" s="23">
        <v>90</v>
      </c>
      <c r="G47" s="23">
        <v>88</v>
      </c>
      <c r="H47" s="23">
        <v>72</v>
      </c>
      <c r="I47" s="23"/>
      <c r="J47" s="23">
        <v>100</v>
      </c>
      <c r="K47" s="24">
        <f t="shared" si="2"/>
        <v>90.199999999999989</v>
      </c>
      <c r="L47" s="9" t="str">
        <f t="shared" si="0"/>
        <v>AA</v>
      </c>
    </row>
    <row r="48" spans="1:12" ht="14.1" customHeight="1" x14ac:dyDescent="0.3">
      <c r="A48" s="22">
        <v>110140702</v>
      </c>
      <c r="B48" s="22" t="s">
        <v>72</v>
      </c>
      <c r="C48" s="23">
        <v>7</v>
      </c>
      <c r="D48" s="23">
        <v>90</v>
      </c>
      <c r="E48" s="23">
        <v>84</v>
      </c>
      <c r="F48" s="23">
        <v>85</v>
      </c>
      <c r="G48" s="23">
        <v>90</v>
      </c>
      <c r="H48" s="23">
        <v>40</v>
      </c>
      <c r="I48" s="23"/>
      <c r="J48" s="23">
        <v>42</v>
      </c>
      <c r="K48" s="24">
        <f t="shared" si="2"/>
        <v>62.5</v>
      </c>
      <c r="L48" s="9" t="str">
        <f t="shared" si="0"/>
        <v>CB</v>
      </c>
    </row>
  </sheetData>
  <mergeCells count="1">
    <mergeCell ref="C1:J1"/>
  </mergeCell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notlar</vt:lpstr>
      <vt:lpstr>not</vt:lpstr>
      <vt:lpstr>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Toros</dc:creator>
  <cp:lastModifiedBy>Toros</cp:lastModifiedBy>
  <dcterms:created xsi:type="dcterms:W3CDTF">2014-12-24T11:31:18Z</dcterms:created>
  <dcterms:modified xsi:type="dcterms:W3CDTF">2016-06-02T10:41:47Z</dcterms:modified>
</cp:coreProperties>
</file>